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dunagareyama.sharepoint.com/sites/101_es/101__1/☆教頭$ (ngre-sv)/【流山小学校　教頭】/【　学校評価　】/令和5年度/"/>
    </mc:Choice>
  </mc:AlternateContent>
  <bookViews>
    <workbookView xWindow="-120" yWindow="-120" windowWidth="20730" windowHeight="11160" firstSheet="1" activeTab="1" xr2:uid="{00000000-000D-0000-FFFF-FFFF00000000}"/>
  </bookViews>
  <sheets>
    <sheet name="割合のみ" sheetId="1" r:id="rId1"/>
    <sheet name="割合と人数" sheetId="2" r:id="rId2"/>
    <sheet name="グラフ" sheetId="3" r:id="rId3"/>
    <sheet name="前年度比" sheetId="4" r:id="rId4"/>
  </sheets>
  <definedNames>
    <definedName name="_xlnm.Print_Area" localSheetId="1">割合と人数!$A$1:$R$45</definedName>
    <definedName name="_xlnm.Print_Area" localSheetId="3">前年度比!$A$1:$J$61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4" l="1"/>
  <c r="I60" i="4"/>
  <c r="I61" i="4"/>
  <c r="I58" i="4"/>
  <c r="I53" i="4"/>
  <c r="I54" i="4"/>
  <c r="I55" i="4"/>
  <c r="I52" i="4"/>
  <c r="I47" i="4"/>
  <c r="I48" i="4"/>
  <c r="I49" i="4"/>
  <c r="I46" i="4"/>
  <c r="I41" i="4"/>
  <c r="I42" i="4"/>
  <c r="I43" i="4"/>
  <c r="I40" i="4"/>
  <c r="I35" i="4"/>
  <c r="I36" i="4"/>
  <c r="I37" i="4"/>
  <c r="I34" i="4"/>
  <c r="I29" i="4"/>
  <c r="I30" i="4"/>
  <c r="I31" i="4"/>
  <c r="I28" i="4"/>
  <c r="I23" i="4"/>
  <c r="I24" i="4"/>
  <c r="I25" i="4"/>
  <c r="I22" i="4"/>
  <c r="I17" i="4"/>
  <c r="I18" i="4"/>
  <c r="I19" i="4"/>
  <c r="I16" i="4"/>
  <c r="I11" i="4"/>
  <c r="I12" i="4"/>
  <c r="I13" i="4"/>
  <c r="I10" i="4"/>
  <c r="F59" i="4"/>
  <c r="F60" i="4"/>
  <c r="F61" i="4"/>
  <c r="F58" i="4"/>
  <c r="F53" i="4"/>
  <c r="F54" i="4"/>
  <c r="F55" i="4"/>
  <c r="F52" i="4"/>
  <c r="F47" i="4"/>
  <c r="F48" i="4"/>
  <c r="F49" i="4"/>
  <c r="F46" i="4"/>
  <c r="F41" i="4"/>
  <c r="F42" i="4"/>
  <c r="F43" i="4"/>
  <c r="F40" i="4"/>
  <c r="F35" i="4"/>
  <c r="F36" i="4"/>
  <c r="F37" i="4"/>
  <c r="F34" i="4"/>
  <c r="F29" i="4"/>
  <c r="F30" i="4"/>
  <c r="F31" i="4"/>
  <c r="F28" i="4"/>
  <c r="F23" i="4"/>
  <c r="F24" i="4"/>
  <c r="F25" i="4"/>
  <c r="F22" i="4"/>
  <c r="F17" i="4"/>
  <c r="F18" i="4"/>
  <c r="F19" i="4"/>
  <c r="F16" i="4"/>
  <c r="F11" i="4"/>
  <c r="F12" i="4"/>
  <c r="F13" i="4"/>
  <c r="F10" i="4"/>
  <c r="J57" i="4"/>
  <c r="I57" i="4"/>
  <c r="J51" i="4"/>
  <c r="I51" i="4"/>
  <c r="J45" i="4"/>
  <c r="I45" i="4"/>
  <c r="J39" i="4"/>
  <c r="I39" i="4"/>
  <c r="J33" i="4"/>
  <c r="I33" i="4"/>
  <c r="J27" i="4"/>
  <c r="I27" i="4"/>
  <c r="J21" i="4"/>
  <c r="I21" i="4"/>
  <c r="J15" i="4"/>
  <c r="I15" i="4"/>
  <c r="J9" i="4"/>
  <c r="I9" i="4"/>
  <c r="J3" i="4"/>
  <c r="I4" i="4"/>
  <c r="I5" i="4"/>
  <c r="I6" i="4"/>
  <c r="I7" i="4"/>
  <c r="I3" i="4"/>
  <c r="G57" i="4"/>
  <c r="F57" i="4"/>
  <c r="G51" i="4"/>
  <c r="F51" i="4"/>
  <c r="G45" i="4"/>
  <c r="F45" i="4"/>
  <c r="G39" i="4"/>
  <c r="F39" i="4"/>
  <c r="G33" i="4"/>
  <c r="F33" i="4"/>
  <c r="G27" i="4"/>
  <c r="F27" i="4"/>
  <c r="G21" i="4"/>
  <c r="F21" i="4"/>
  <c r="G15" i="4"/>
  <c r="F15" i="4"/>
  <c r="G9" i="4"/>
  <c r="F9" i="4"/>
  <c r="G3" i="4"/>
  <c r="F4" i="4"/>
  <c r="F5" i="4"/>
  <c r="F6" i="4"/>
  <c r="F7" i="4"/>
  <c r="F3" i="4"/>
  <c r="C59" i="4"/>
  <c r="C60" i="4"/>
  <c r="C61" i="4"/>
  <c r="C58" i="4"/>
  <c r="C53" i="4"/>
  <c r="C54" i="4"/>
  <c r="C55" i="4"/>
  <c r="C52" i="4"/>
  <c r="C47" i="4"/>
  <c r="C48" i="4"/>
  <c r="C49" i="4"/>
  <c r="C46" i="4"/>
  <c r="C41" i="4"/>
  <c r="C42" i="4"/>
  <c r="C43" i="4"/>
  <c r="C40" i="4"/>
  <c r="C35" i="4"/>
  <c r="C36" i="4"/>
  <c r="C37" i="4"/>
  <c r="C34" i="4"/>
  <c r="C29" i="4"/>
  <c r="C30" i="4"/>
  <c r="C31" i="4"/>
  <c r="C28" i="4"/>
  <c r="C23" i="4"/>
  <c r="C24" i="4"/>
  <c r="C25" i="4"/>
  <c r="C22" i="4"/>
  <c r="C17" i="4"/>
  <c r="C18" i="4"/>
  <c r="C19" i="4"/>
  <c r="C16" i="4"/>
  <c r="C11" i="4"/>
  <c r="C12" i="4"/>
  <c r="C13" i="4"/>
  <c r="C10" i="4"/>
  <c r="D57" i="4"/>
  <c r="D51" i="4"/>
  <c r="D45" i="4"/>
  <c r="D39" i="4"/>
  <c r="D33" i="4"/>
  <c r="D27" i="4"/>
  <c r="D21" i="4"/>
  <c r="D15" i="4"/>
  <c r="C15" i="4"/>
  <c r="C21" i="4"/>
  <c r="C27" i="4"/>
  <c r="C33" i="4"/>
  <c r="C39" i="4"/>
  <c r="C45" i="4"/>
  <c r="C51" i="4"/>
  <c r="C57" i="4"/>
  <c r="D9" i="4"/>
  <c r="C9" i="4"/>
  <c r="C4" i="4"/>
  <c r="C5" i="4"/>
  <c r="C6" i="4"/>
  <c r="C7" i="4"/>
  <c r="D3" i="4"/>
  <c r="C3" i="4"/>
  <c r="J8" i="1" l="1"/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6" i="2" l="1"/>
  <c r="Y6" i="2" s="1"/>
  <c r="H8" i="2"/>
  <c r="Y8" i="2" s="1"/>
  <c r="H7" i="2"/>
  <c r="Y7" i="2" s="1"/>
  <c r="H9" i="2"/>
  <c r="Y9" i="2" s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I24" i="1"/>
  <c r="K24" i="1"/>
  <c r="I25" i="1"/>
  <c r="K25" i="1"/>
  <c r="I26" i="1"/>
  <c r="K26" i="1"/>
  <c r="I27" i="1"/>
  <c r="K27" i="1"/>
  <c r="I28" i="1"/>
  <c r="K28" i="1"/>
  <c r="I29" i="1"/>
  <c r="K29" i="1"/>
  <c r="I30" i="1"/>
  <c r="K30" i="1"/>
  <c r="I31" i="1"/>
  <c r="K31" i="1"/>
  <c r="I32" i="1"/>
  <c r="K32" i="1"/>
  <c r="I33" i="1"/>
  <c r="K33" i="1"/>
  <c r="I34" i="1"/>
  <c r="K34" i="1"/>
  <c r="I35" i="1"/>
  <c r="K35" i="1"/>
  <c r="I36" i="1"/>
  <c r="K36" i="1"/>
  <c r="I37" i="1"/>
  <c r="K37" i="1"/>
  <c r="I38" i="1"/>
  <c r="K38" i="1"/>
  <c r="I39" i="1"/>
  <c r="K39" i="1"/>
  <c r="I40" i="1"/>
  <c r="K40" i="1"/>
  <c r="I41" i="1"/>
  <c r="K41" i="1"/>
  <c r="I42" i="1"/>
  <c r="K42" i="1"/>
  <c r="I43" i="1"/>
  <c r="K43" i="1"/>
  <c r="I44" i="1"/>
  <c r="K44" i="1"/>
  <c r="I45" i="1"/>
  <c r="K45" i="1"/>
  <c r="I46" i="1"/>
  <c r="K46" i="1"/>
  <c r="I47" i="1"/>
  <c r="K47" i="1"/>
  <c r="K8" i="1"/>
  <c r="I8" i="1"/>
  <c r="G7" i="4" l="1"/>
  <c r="I9" i="2"/>
  <c r="G5" i="4"/>
  <c r="I7" i="2"/>
  <c r="G6" i="4"/>
  <c r="I8" i="2"/>
  <c r="G4" i="4"/>
  <c r="I6" i="2"/>
  <c r="L45" i="2"/>
  <c r="AB45" i="2" s="1"/>
  <c r="H45" i="2"/>
  <c r="Y45" i="2" s="1"/>
  <c r="D45" i="2"/>
  <c r="V45" i="2" s="1"/>
  <c r="L44" i="2"/>
  <c r="AB44" i="2" s="1"/>
  <c r="H44" i="2"/>
  <c r="Y44" i="2" s="1"/>
  <c r="D44" i="2"/>
  <c r="V44" i="2" s="1"/>
  <c r="L43" i="2"/>
  <c r="AB43" i="2" s="1"/>
  <c r="H43" i="2"/>
  <c r="Y43" i="2" s="1"/>
  <c r="D43" i="2"/>
  <c r="V43" i="2" s="1"/>
  <c r="L42" i="2"/>
  <c r="AB42" i="2" s="1"/>
  <c r="H42" i="2"/>
  <c r="Y42" i="2" s="1"/>
  <c r="D42" i="2"/>
  <c r="V42" i="2" s="1"/>
  <c r="L41" i="2"/>
  <c r="AB41" i="2" s="1"/>
  <c r="H41" i="2"/>
  <c r="Y41" i="2" s="1"/>
  <c r="D41" i="2"/>
  <c r="V41" i="2" s="1"/>
  <c r="L40" i="2"/>
  <c r="AB40" i="2" s="1"/>
  <c r="H40" i="2"/>
  <c r="Y40" i="2" s="1"/>
  <c r="D40" i="2"/>
  <c r="V40" i="2" s="1"/>
  <c r="L39" i="2"/>
  <c r="AB39" i="2" s="1"/>
  <c r="H39" i="2"/>
  <c r="Y39" i="2" s="1"/>
  <c r="D39" i="2"/>
  <c r="V39" i="2" s="1"/>
  <c r="L38" i="2"/>
  <c r="AB38" i="2" s="1"/>
  <c r="H38" i="2"/>
  <c r="Y38" i="2" s="1"/>
  <c r="D38" i="2"/>
  <c r="V38" i="2" s="1"/>
  <c r="L37" i="2"/>
  <c r="AB37" i="2" s="1"/>
  <c r="H37" i="2"/>
  <c r="Y37" i="2" s="1"/>
  <c r="D37" i="2"/>
  <c r="V37" i="2" s="1"/>
  <c r="L36" i="2"/>
  <c r="AB36" i="2" s="1"/>
  <c r="H36" i="2"/>
  <c r="Y36" i="2" s="1"/>
  <c r="D36" i="2"/>
  <c r="V36" i="2" s="1"/>
  <c r="L35" i="2"/>
  <c r="AB35" i="2" s="1"/>
  <c r="H35" i="2"/>
  <c r="Y35" i="2" s="1"/>
  <c r="D35" i="2"/>
  <c r="V35" i="2" s="1"/>
  <c r="L34" i="2"/>
  <c r="AB34" i="2" s="1"/>
  <c r="H34" i="2"/>
  <c r="Y34" i="2" s="1"/>
  <c r="D34" i="2"/>
  <c r="V34" i="2" s="1"/>
  <c r="L33" i="2"/>
  <c r="AB33" i="2" s="1"/>
  <c r="H33" i="2"/>
  <c r="Y33" i="2" s="1"/>
  <c r="D33" i="2"/>
  <c r="V33" i="2" s="1"/>
  <c r="L32" i="2"/>
  <c r="AB32" i="2" s="1"/>
  <c r="H32" i="2"/>
  <c r="Y32" i="2" s="1"/>
  <c r="D32" i="2"/>
  <c r="V32" i="2" s="1"/>
  <c r="L31" i="2"/>
  <c r="AB31" i="2" s="1"/>
  <c r="H31" i="2"/>
  <c r="Y31" i="2" s="1"/>
  <c r="D31" i="2"/>
  <c r="V31" i="2" s="1"/>
  <c r="L30" i="2"/>
  <c r="AB30" i="2" s="1"/>
  <c r="H30" i="2"/>
  <c r="Y30" i="2" s="1"/>
  <c r="D30" i="2"/>
  <c r="V30" i="2" s="1"/>
  <c r="L29" i="2"/>
  <c r="AB29" i="2" s="1"/>
  <c r="H29" i="2"/>
  <c r="Y29" i="2" s="1"/>
  <c r="D29" i="2"/>
  <c r="V29" i="2" s="1"/>
  <c r="L28" i="2"/>
  <c r="AB28" i="2" s="1"/>
  <c r="H28" i="2"/>
  <c r="Y28" i="2" s="1"/>
  <c r="D28" i="2"/>
  <c r="V28" i="2" s="1"/>
  <c r="L27" i="2"/>
  <c r="AB27" i="2" s="1"/>
  <c r="H27" i="2"/>
  <c r="Y27" i="2" s="1"/>
  <c r="D27" i="2"/>
  <c r="V27" i="2" s="1"/>
  <c r="L26" i="2"/>
  <c r="AB26" i="2" s="1"/>
  <c r="H26" i="2"/>
  <c r="Y26" i="2" s="1"/>
  <c r="D26" i="2"/>
  <c r="V26" i="2" s="1"/>
  <c r="L25" i="2"/>
  <c r="AB25" i="2" s="1"/>
  <c r="H25" i="2"/>
  <c r="Y25" i="2" s="1"/>
  <c r="D25" i="2"/>
  <c r="V25" i="2" s="1"/>
  <c r="L24" i="2"/>
  <c r="AB24" i="2" s="1"/>
  <c r="H24" i="2"/>
  <c r="Y24" i="2" s="1"/>
  <c r="D24" i="2"/>
  <c r="V24" i="2" s="1"/>
  <c r="L23" i="2"/>
  <c r="AB23" i="2" s="1"/>
  <c r="H23" i="2"/>
  <c r="Y23" i="2" s="1"/>
  <c r="D23" i="2"/>
  <c r="V23" i="2" s="1"/>
  <c r="L22" i="2"/>
  <c r="AB22" i="2" s="1"/>
  <c r="H22" i="2"/>
  <c r="Y22" i="2" s="1"/>
  <c r="D22" i="2"/>
  <c r="V22" i="2" s="1"/>
  <c r="L21" i="2"/>
  <c r="AB21" i="2" s="1"/>
  <c r="H21" i="2"/>
  <c r="Y21" i="2" s="1"/>
  <c r="D21" i="2"/>
  <c r="V21" i="2" s="1"/>
  <c r="L20" i="2"/>
  <c r="AB20" i="2" s="1"/>
  <c r="H20" i="2"/>
  <c r="Y20" i="2" s="1"/>
  <c r="D20" i="2"/>
  <c r="V20" i="2" s="1"/>
  <c r="L19" i="2"/>
  <c r="AB19" i="2" s="1"/>
  <c r="H19" i="2"/>
  <c r="Y19" i="2" s="1"/>
  <c r="D19" i="2"/>
  <c r="V19" i="2" s="1"/>
  <c r="L18" i="2"/>
  <c r="AB18" i="2" s="1"/>
  <c r="H18" i="2"/>
  <c r="Y18" i="2" s="1"/>
  <c r="D18" i="2"/>
  <c r="V18" i="2" s="1"/>
  <c r="L17" i="2"/>
  <c r="AB17" i="2" s="1"/>
  <c r="H17" i="2"/>
  <c r="Y17" i="2" s="1"/>
  <c r="D17" i="2"/>
  <c r="V17" i="2" s="1"/>
  <c r="L16" i="2"/>
  <c r="AB16" i="2" s="1"/>
  <c r="H16" i="2"/>
  <c r="Y16" i="2" s="1"/>
  <c r="D16" i="2"/>
  <c r="V16" i="2" s="1"/>
  <c r="L15" i="2"/>
  <c r="AB15" i="2" s="1"/>
  <c r="H15" i="2"/>
  <c r="Y15" i="2" s="1"/>
  <c r="D15" i="2"/>
  <c r="V15" i="2" s="1"/>
  <c r="L14" i="2"/>
  <c r="AB14" i="2" s="1"/>
  <c r="H14" i="2"/>
  <c r="Y14" i="2" s="1"/>
  <c r="D14" i="2"/>
  <c r="V14" i="2" s="1"/>
  <c r="L13" i="2"/>
  <c r="AB13" i="2" s="1"/>
  <c r="H13" i="2"/>
  <c r="Y13" i="2" s="1"/>
  <c r="D13" i="2"/>
  <c r="V13" i="2" s="1"/>
  <c r="L12" i="2"/>
  <c r="AB12" i="2" s="1"/>
  <c r="H12" i="2"/>
  <c r="Y12" i="2" s="1"/>
  <c r="D12" i="2"/>
  <c r="V12" i="2" s="1"/>
  <c r="L11" i="2"/>
  <c r="AB11" i="2" s="1"/>
  <c r="H11" i="2"/>
  <c r="Y11" i="2" s="1"/>
  <c r="D11" i="2"/>
  <c r="V11" i="2" s="1"/>
  <c r="L10" i="2"/>
  <c r="AB10" i="2" s="1"/>
  <c r="H10" i="2"/>
  <c r="Y10" i="2" s="1"/>
  <c r="D10" i="2"/>
  <c r="V10" i="2" s="1"/>
  <c r="L9" i="2"/>
  <c r="AB9" i="2" s="1"/>
  <c r="D9" i="2"/>
  <c r="V9" i="2" s="1"/>
  <c r="L8" i="2"/>
  <c r="AB8" i="2" s="1"/>
  <c r="D8" i="2"/>
  <c r="V8" i="2" s="1"/>
  <c r="L7" i="2"/>
  <c r="AB7" i="2" s="1"/>
  <c r="D7" i="2"/>
  <c r="V7" i="2" s="1"/>
  <c r="L6" i="2"/>
  <c r="AB6" i="2" s="1"/>
  <c r="D6" i="2"/>
  <c r="V6" i="2" s="1"/>
  <c r="J8" i="2" l="1"/>
  <c r="J6" i="2"/>
  <c r="D16" i="4"/>
  <c r="E14" i="2"/>
  <c r="G59" i="4"/>
  <c r="I43" i="2"/>
  <c r="J6" i="4"/>
  <c r="M8" i="2"/>
  <c r="J11" i="4"/>
  <c r="M11" i="2"/>
  <c r="G16" i="4"/>
  <c r="I14" i="2"/>
  <c r="D19" i="4"/>
  <c r="E17" i="2"/>
  <c r="J23" i="4"/>
  <c r="M19" i="2"/>
  <c r="G28" i="4"/>
  <c r="I22" i="2"/>
  <c r="D31" i="4"/>
  <c r="E25" i="2"/>
  <c r="J35" i="4"/>
  <c r="M27" i="2"/>
  <c r="G40" i="4"/>
  <c r="I30" i="2"/>
  <c r="D43" i="4"/>
  <c r="E33" i="2"/>
  <c r="J47" i="4"/>
  <c r="M35" i="2"/>
  <c r="G52" i="4"/>
  <c r="I38" i="2"/>
  <c r="D55" i="4"/>
  <c r="E41" i="2"/>
  <c r="J59" i="4"/>
  <c r="M43" i="2"/>
  <c r="J30" i="4"/>
  <c r="M24" i="2"/>
  <c r="D52" i="4"/>
  <c r="E38" i="2"/>
  <c r="G19" i="4"/>
  <c r="I17" i="2"/>
  <c r="D36" i="4"/>
  <c r="E28" i="2"/>
  <c r="J40" i="4"/>
  <c r="M30" i="2"/>
  <c r="G43" i="4"/>
  <c r="I33" i="2"/>
  <c r="D48" i="4"/>
  <c r="E36" i="2"/>
  <c r="J52" i="4"/>
  <c r="M38" i="2"/>
  <c r="G55" i="4"/>
  <c r="I41" i="2"/>
  <c r="D60" i="4"/>
  <c r="E44" i="2"/>
  <c r="G35" i="4"/>
  <c r="I27" i="2"/>
  <c r="J54" i="4"/>
  <c r="M40" i="2"/>
  <c r="J16" i="4"/>
  <c r="M14" i="2"/>
  <c r="G12" i="4"/>
  <c r="I12" i="2"/>
  <c r="D17" i="4"/>
  <c r="E15" i="2"/>
  <c r="J19" i="4"/>
  <c r="M17" i="2"/>
  <c r="G24" i="4"/>
  <c r="I20" i="2"/>
  <c r="D29" i="4"/>
  <c r="E23" i="2"/>
  <c r="J31" i="4"/>
  <c r="M25" i="2"/>
  <c r="G36" i="4"/>
  <c r="I28" i="2"/>
  <c r="D41" i="4"/>
  <c r="E31" i="2"/>
  <c r="J43" i="4"/>
  <c r="M33" i="2"/>
  <c r="G48" i="4"/>
  <c r="I36" i="2"/>
  <c r="D53" i="4"/>
  <c r="E39" i="2"/>
  <c r="J55" i="4"/>
  <c r="M41" i="2"/>
  <c r="G60" i="4"/>
  <c r="I44" i="2"/>
  <c r="G23" i="4"/>
  <c r="I19" i="2"/>
  <c r="J42" i="4"/>
  <c r="M32" i="2"/>
  <c r="D7" i="4"/>
  <c r="E9" i="2"/>
  <c r="J7" i="4"/>
  <c r="M9" i="2"/>
  <c r="G17" i="4"/>
  <c r="I15" i="2"/>
  <c r="G29" i="4"/>
  <c r="I23" i="2"/>
  <c r="D34" i="4"/>
  <c r="E26" i="2"/>
  <c r="J36" i="4"/>
  <c r="M28" i="2"/>
  <c r="G41" i="4"/>
  <c r="I31" i="2"/>
  <c r="D46" i="4"/>
  <c r="E34" i="2"/>
  <c r="J48" i="4"/>
  <c r="M36" i="2"/>
  <c r="G53" i="4"/>
  <c r="I39" i="2"/>
  <c r="D58" i="4"/>
  <c r="E42" i="2"/>
  <c r="J60" i="4"/>
  <c r="M44" i="2"/>
  <c r="G11" i="4"/>
  <c r="I11" i="2"/>
  <c r="D28" i="4"/>
  <c r="E22" i="2"/>
  <c r="D40" i="4"/>
  <c r="E30" i="2"/>
  <c r="F30" i="2" s="1"/>
  <c r="D12" i="4"/>
  <c r="E12" i="2"/>
  <c r="D24" i="4"/>
  <c r="E20" i="2"/>
  <c r="D10" i="4"/>
  <c r="E10" i="2"/>
  <c r="D22" i="4"/>
  <c r="E18" i="2"/>
  <c r="J4" i="4"/>
  <c r="M6" i="2"/>
  <c r="G10" i="4"/>
  <c r="I10" i="2"/>
  <c r="J10" i="2" s="1"/>
  <c r="D13" i="4"/>
  <c r="E13" i="2"/>
  <c r="J17" i="4"/>
  <c r="M15" i="2"/>
  <c r="G22" i="4"/>
  <c r="I18" i="2"/>
  <c r="D25" i="4"/>
  <c r="E21" i="2"/>
  <c r="J29" i="4"/>
  <c r="M23" i="2"/>
  <c r="G34" i="4"/>
  <c r="I26" i="2"/>
  <c r="J26" i="2" s="1"/>
  <c r="D37" i="4"/>
  <c r="E29" i="2"/>
  <c r="J41" i="4"/>
  <c r="M31" i="2"/>
  <c r="G46" i="4"/>
  <c r="I34" i="2"/>
  <c r="D49" i="4"/>
  <c r="E37" i="2"/>
  <c r="J53" i="4"/>
  <c r="M39" i="2"/>
  <c r="G58" i="4"/>
  <c r="I42" i="2"/>
  <c r="D61" i="4"/>
  <c r="E45" i="2"/>
  <c r="J18" i="4"/>
  <c r="M16" i="2"/>
  <c r="G47" i="4"/>
  <c r="I35" i="2"/>
  <c r="G31" i="4"/>
  <c r="I25" i="2"/>
  <c r="J12" i="4"/>
  <c r="M12" i="2"/>
  <c r="D5" i="4"/>
  <c r="E7" i="2"/>
  <c r="J10" i="4"/>
  <c r="M10" i="2"/>
  <c r="G13" i="4"/>
  <c r="I13" i="2"/>
  <c r="D18" i="4"/>
  <c r="E16" i="2"/>
  <c r="F16" i="2" s="1"/>
  <c r="J22" i="4"/>
  <c r="M18" i="2"/>
  <c r="N18" i="2" s="1"/>
  <c r="G25" i="4"/>
  <c r="I21" i="2"/>
  <c r="D30" i="4"/>
  <c r="E24" i="2"/>
  <c r="F24" i="2" s="1"/>
  <c r="J34" i="4"/>
  <c r="M26" i="2"/>
  <c r="N26" i="2" s="1"/>
  <c r="G37" i="4"/>
  <c r="I29" i="2"/>
  <c r="D42" i="4"/>
  <c r="E32" i="2"/>
  <c r="F32" i="2" s="1"/>
  <c r="J46" i="4"/>
  <c r="M34" i="2"/>
  <c r="N34" i="2" s="1"/>
  <c r="G49" i="4"/>
  <c r="I37" i="2"/>
  <c r="D54" i="4"/>
  <c r="E40" i="2"/>
  <c r="F40" i="2" s="1"/>
  <c r="J58" i="4"/>
  <c r="M42" i="2"/>
  <c r="N42" i="2" s="1"/>
  <c r="G61" i="4"/>
  <c r="I45" i="2"/>
  <c r="D6" i="4"/>
  <c r="E8" i="2"/>
  <c r="F8" i="2" s="1"/>
  <c r="J28" i="4"/>
  <c r="M22" i="2"/>
  <c r="N22" i="2" s="1"/>
  <c r="D4" i="4"/>
  <c r="E6" i="2"/>
  <c r="J24" i="4"/>
  <c r="M20" i="2"/>
  <c r="J5" i="4"/>
  <c r="M7" i="2"/>
  <c r="D11" i="4"/>
  <c r="E11" i="2"/>
  <c r="J13" i="4"/>
  <c r="M13" i="2"/>
  <c r="G18" i="4"/>
  <c r="I16" i="2"/>
  <c r="D23" i="4"/>
  <c r="E19" i="2"/>
  <c r="J25" i="4"/>
  <c r="M21" i="2"/>
  <c r="G30" i="4"/>
  <c r="I24" i="2"/>
  <c r="D35" i="4"/>
  <c r="E27" i="2"/>
  <c r="J37" i="4"/>
  <c r="M29" i="2"/>
  <c r="G42" i="4"/>
  <c r="I32" i="2"/>
  <c r="J32" i="2" s="1"/>
  <c r="D47" i="4"/>
  <c r="E35" i="2"/>
  <c r="J49" i="4"/>
  <c r="M37" i="2"/>
  <c r="G54" i="4"/>
  <c r="I40" i="2"/>
  <c r="J40" i="2" s="1"/>
  <c r="D59" i="4"/>
  <c r="E43" i="2"/>
  <c r="J61" i="4"/>
  <c r="M45" i="2"/>
  <c r="E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N10" i="2" l="1"/>
  <c r="J24" i="2"/>
  <c r="F22" i="2"/>
  <c r="F12" i="2"/>
  <c r="N32" i="2"/>
  <c r="J42" i="2"/>
  <c r="N40" i="2"/>
  <c r="F18" i="2"/>
  <c r="J36" i="2"/>
  <c r="N16" i="2"/>
  <c r="N8" i="2"/>
  <c r="F6" i="2"/>
  <c r="J18" i="2"/>
  <c r="N6" i="2"/>
  <c r="N44" i="2"/>
  <c r="F34" i="2"/>
  <c r="J28" i="2"/>
  <c r="N38" i="2"/>
  <c r="F28" i="2"/>
  <c r="J22" i="2"/>
  <c r="J30" i="2"/>
  <c r="N12" i="2"/>
  <c r="J34" i="2"/>
  <c r="F10" i="2"/>
  <c r="N28" i="2"/>
  <c r="J44" i="2"/>
  <c r="J12" i="2"/>
  <c r="F44" i="2"/>
  <c r="F38" i="2"/>
  <c r="J38" i="2"/>
  <c r="F42" i="2"/>
  <c r="F36" i="2"/>
  <c r="J16" i="2"/>
  <c r="N20" i="2"/>
  <c r="F20" i="2"/>
  <c r="N36" i="2"/>
  <c r="F26" i="2"/>
  <c r="J20" i="2"/>
  <c r="N14" i="2"/>
  <c r="N30" i="2"/>
  <c r="N24" i="2"/>
  <c r="J14" i="2"/>
  <c r="F14" i="2"/>
</calcChain>
</file>

<file path=xl/sharedStrings.xml><?xml version="1.0" encoding="utf-8"?>
<sst xmlns="http://schemas.openxmlformats.org/spreadsheetml/2006/main" count="374" uniqueCount="55">
  <si>
    <t>　　　　　　　　　　　　　　　令和３年度　学校評価の集計結果</t>
    <rPh sb="15" eb="17">
      <t>レイワ</t>
    </rPh>
    <rPh sb="18" eb="20">
      <t>ネンド</t>
    </rPh>
    <rPh sb="21" eb="23">
      <t>ガッコウ</t>
    </rPh>
    <rPh sb="23" eb="25">
      <t>ヒョウカ</t>
    </rPh>
    <rPh sb="26" eb="28">
      <t>シュウケイ</t>
    </rPh>
    <rPh sb="28" eb="30">
      <t>ケッカ</t>
    </rPh>
    <phoneticPr fontId="2"/>
  </si>
  <si>
    <t>　　　　（Ａ：とてもそう思う　Ｂ：そう思う　Ｃ：あまりそう思わない　Ｄ：全くそう思わない）</t>
    <rPh sb="12" eb="13">
      <t>オモ</t>
    </rPh>
    <rPh sb="19" eb="20">
      <t>オモ</t>
    </rPh>
    <rPh sb="29" eb="30">
      <t>オモ</t>
    </rPh>
    <rPh sb="36" eb="37">
      <t>マッタ</t>
    </rPh>
    <rPh sb="40" eb="41">
      <t>オモ</t>
    </rPh>
    <phoneticPr fontId="2"/>
  </si>
  <si>
    <t>項　　目</t>
    <rPh sb="0" eb="1">
      <t>コウ</t>
    </rPh>
    <rPh sb="3" eb="4">
      <t>メ</t>
    </rPh>
    <phoneticPr fontId="2"/>
  </si>
  <si>
    <t>評価</t>
    <rPh sb="0" eb="2">
      <t>ヒョウカ</t>
    </rPh>
    <phoneticPr fontId="2"/>
  </si>
  <si>
    <t>保護者</t>
    <rPh sb="0" eb="3">
      <t>ホゴシャ</t>
    </rPh>
    <phoneticPr fontId="2"/>
  </si>
  <si>
    <t>児童</t>
    <rPh sb="0" eb="2">
      <t>ジドウ</t>
    </rPh>
    <phoneticPr fontId="2"/>
  </si>
  <si>
    <t>教職員</t>
    <rPh sb="0" eb="3">
      <t>キョウショクイン</t>
    </rPh>
    <phoneticPr fontId="2"/>
  </si>
  <si>
    <t>児童は、学校に楽しく通っている。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</si>
  <si>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</si>
  <si>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</si>
  <si>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</si>
  <si>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</si>
  <si>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児童は、自分から挨拶をして、友達や周りの人に優しい気持ちで接している。</t>
    <phoneticPr fontId="2"/>
  </si>
  <si>
    <t>学校は、きれいで整頓されている。</t>
    <phoneticPr fontId="2"/>
  </si>
  <si>
    <t>学校は、災害や感染症などの安全対策を積極的に行っている。</t>
    <phoneticPr fontId="2"/>
  </si>
  <si>
    <t>学校は、わかりやすくて学力を高めるような授業を行っている。</t>
    <phoneticPr fontId="2"/>
  </si>
  <si>
    <t>学校は、一人一人の特性を大切に指導・支援を行っている。</t>
    <phoneticPr fontId="2"/>
  </si>
  <si>
    <t>学校は、子どもたちの読書環境を整えている。</t>
    <phoneticPr fontId="2"/>
  </si>
  <si>
    <t>学校の教職員は、子どもや保護者の話をよく聞いてくれ、相談しやすい。</t>
    <phoneticPr fontId="2"/>
  </si>
  <si>
    <t>学校の教職員は、身だしなみや言葉遣いが適切である。</t>
    <phoneticPr fontId="2"/>
  </si>
  <si>
    <t>学校は、授業や行事など学校生活の中で、保護者や地域との関わりを大切にしている。</t>
    <phoneticPr fontId="2"/>
  </si>
  <si>
    <t>令和５年度　学校評価集計結果</t>
    <rPh sb="3" eb="5">
      <t>ネンド</t>
    </rPh>
    <rPh sb="5" eb="7">
      <t>ガッコウ</t>
    </rPh>
    <rPh sb="7" eb="9">
      <t>ヒョウカ</t>
    </rPh>
    <rPh sb="9" eb="11">
      <t>シュウケイ</t>
    </rPh>
    <rPh sb="11" eb="13">
      <t>ケッカ</t>
    </rPh>
    <phoneticPr fontId="2"/>
  </si>
  <si>
    <t>流山市立流山小学校</t>
    <rPh sb="0" eb="2">
      <t>ナガレヤマ</t>
    </rPh>
    <rPh sb="2" eb="4">
      <t>シリツ</t>
    </rPh>
    <rPh sb="4" eb="6">
      <t>ナガレヤマ</t>
    </rPh>
    <rPh sb="6" eb="9">
      <t>ショウガッコウ</t>
    </rPh>
    <phoneticPr fontId="2"/>
  </si>
  <si>
    <t>保護者回答人数</t>
    <rPh sb="0" eb="3">
      <t>ホゴシャ</t>
    </rPh>
    <rPh sb="3" eb="5">
      <t>カイトウ</t>
    </rPh>
    <rPh sb="5" eb="7">
      <t>ニンズウ</t>
    </rPh>
    <phoneticPr fontId="2"/>
  </si>
  <si>
    <t>児童回答人数</t>
    <rPh sb="0" eb="2">
      <t>ジドウ</t>
    </rPh>
    <rPh sb="2" eb="4">
      <t>カイトウ</t>
    </rPh>
    <rPh sb="4" eb="6">
      <t>ニンズウ</t>
    </rPh>
    <phoneticPr fontId="2"/>
  </si>
  <si>
    <t>教職員回答人数</t>
    <rPh sb="0" eb="3">
      <t>キョウショクイン</t>
    </rPh>
    <rPh sb="3" eb="5">
      <t>カイトウ</t>
    </rPh>
    <rPh sb="5" eb="7">
      <t>ニンズウ</t>
    </rPh>
    <phoneticPr fontId="2"/>
  </si>
  <si>
    <t>R５年度
保護者(%)</t>
    <rPh sb="2" eb="4">
      <t>ネンド</t>
    </rPh>
    <rPh sb="5" eb="8">
      <t>ホゴシャ</t>
    </rPh>
    <phoneticPr fontId="2"/>
  </si>
  <si>
    <t>R４年度との比較</t>
    <rPh sb="2" eb="4">
      <t>ネンド</t>
    </rPh>
    <rPh sb="3" eb="4">
      <t>ド</t>
    </rPh>
    <rPh sb="6" eb="8">
      <t>ヒカク</t>
    </rPh>
    <phoneticPr fontId="2"/>
  </si>
  <si>
    <t>R５年度
児童(%)</t>
    <rPh sb="2" eb="4">
      <t>ネンド</t>
    </rPh>
    <rPh sb="5" eb="7">
      <t>ジドウ</t>
    </rPh>
    <phoneticPr fontId="2"/>
  </si>
  <si>
    <t>R５年度
教職員(%)</t>
    <rPh sb="2" eb="4">
      <t>ネンド</t>
    </rPh>
    <rPh sb="5" eb="8">
      <t>キョウショクイン</t>
    </rPh>
    <phoneticPr fontId="2"/>
  </si>
  <si>
    <t>回答人数</t>
    <rPh sb="0" eb="4">
      <t>カイトウニンズウ</t>
    </rPh>
    <phoneticPr fontId="2"/>
  </si>
  <si>
    <t xml:space="preserve">  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</si>
  <si>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</si>
  <si>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</si>
  <si>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</si>
  <si>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</si>
  <si>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</si>
  <si>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</si>
  <si>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特支</t>
    <rPh sb="0" eb="2">
      <t>トクシ</t>
    </rPh>
    <phoneticPr fontId="2"/>
  </si>
  <si>
    <t>昨年度比(%)</t>
    <rPh sb="0" eb="4">
      <t>サクネンドヒ</t>
    </rPh>
    <phoneticPr fontId="2"/>
  </si>
  <si>
    <t>上段…(A+B)　下段…(C+D)</t>
    <rPh sb="0" eb="2">
      <t>ジョウダン</t>
    </rPh>
    <rPh sb="9" eb="11">
      <t>ゲダン</t>
    </rPh>
    <phoneticPr fontId="2"/>
  </si>
  <si>
    <t>増減</t>
    <rPh sb="0" eb="2">
      <t>ゾウゲン</t>
    </rPh>
    <phoneticPr fontId="2"/>
  </si>
  <si>
    <t>保護者(人)</t>
    <rPh sb="0" eb="3">
      <t>ホゴシャ</t>
    </rPh>
    <rPh sb="4" eb="5">
      <t>ニン</t>
    </rPh>
    <phoneticPr fontId="2"/>
  </si>
  <si>
    <t>児童(人)</t>
    <rPh sb="0" eb="2">
      <t>ジドウ</t>
    </rPh>
    <rPh sb="3" eb="4">
      <t>ニン</t>
    </rPh>
    <phoneticPr fontId="2"/>
  </si>
  <si>
    <t>教職員(人)</t>
    <rPh sb="0" eb="3">
      <t>キョウショクイン</t>
    </rPh>
    <rPh sb="4" eb="5">
      <t>ニン</t>
    </rPh>
    <phoneticPr fontId="2"/>
  </si>
  <si>
    <t>R4年度</t>
    <rPh sb="2" eb="4">
      <t>ネンド</t>
    </rPh>
    <phoneticPr fontId="2"/>
  </si>
  <si>
    <t>R5年度</t>
    <rPh sb="2" eb="4">
      <t>ネンド</t>
    </rPh>
    <phoneticPr fontId="2"/>
  </si>
  <si>
    <t>↑</t>
    <phoneticPr fontId="2"/>
  </si>
  <si>
    <t>↓</t>
    <phoneticPr fontId="2"/>
  </si>
  <si>
    <t>とてもそう思う</t>
    <rPh sb="5" eb="6">
      <t>オモ</t>
    </rPh>
    <phoneticPr fontId="2"/>
  </si>
  <si>
    <t>そう思う</t>
    <rPh sb="2" eb="3">
      <t>オモ</t>
    </rPh>
    <phoneticPr fontId="2"/>
  </si>
  <si>
    <t>あまりそう思わない</t>
    <phoneticPr fontId="2"/>
  </si>
  <si>
    <t>全くそう思わない</t>
    <phoneticPr fontId="2"/>
  </si>
  <si>
    <t>前年度比(詳細）</t>
    <rPh sb="0" eb="4">
      <t>ゼンネンドヒ</t>
    </rPh>
    <rPh sb="5" eb="7">
      <t>ショウサイ</t>
    </rPh>
    <phoneticPr fontId="2"/>
  </si>
  <si>
    <t>項目</t>
    <rPh sb="0" eb="2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</si>
</sst>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.5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rgb="FF000000"/>
      </patternFill>
    </fill>
  </fills>
  <borders count="7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rgb="FFFF000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medium">
        <color auto="1"/>
      </bottom>
      <diagonal/>
    </border>
    <border>
      <left style="thick">
        <color rgb="FFFF0000"/>
      </left>
      <right/>
      <top style="medium">
        <color auto="1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/>
      <top/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n">
        <color indexed="64"/>
      </right>
      <top/>
      <bottom style="thin">
        <color auto="1"/>
      </bottom>
      <diagonal/>
    </border>
    <border>
      <left style="thick">
        <color rgb="FFFF0000"/>
      </left>
      <right style="thin">
        <color indexed="64"/>
      </right>
      <top style="thin">
        <color auto="1"/>
      </top>
      <bottom/>
      <diagonal/>
    </border>
    <border>
      <left style="thick">
        <color rgb="FFFF0000"/>
      </left>
      <right style="thin">
        <color indexed="64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11" xfId="0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2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9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6" fillId="0" borderId="35" xfId="1" applyNumberFormat="1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3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0" fontId="7" fillId="0" borderId="36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27" xfId="0" applyFont="1" applyBorder="1">
      <alignment vertical="center"/>
    </xf>
    <xf numFmtId="176" fontId="6" fillId="0" borderId="36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176" fontId="6" fillId="0" borderId="38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6" fontId="6" fillId="0" borderId="37" xfId="1" applyNumberFormat="1" applyFont="1" applyFill="1" applyBorder="1" applyAlignment="1">
      <alignment horizontal="center" vertical="center"/>
    </xf>
    <xf numFmtId="176" fontId="6" fillId="0" borderId="35" xfId="1" applyNumberFormat="1" applyFont="1" applyFill="1" applyBorder="1" applyAlignment="1">
      <alignment horizontal="center" vertical="center"/>
    </xf>
    <xf numFmtId="176" fontId="6" fillId="0" borderId="38" xfId="1" applyNumberFormat="1" applyFont="1" applyFill="1" applyBorder="1" applyAlignment="1">
      <alignment horizontal="center" vertical="center"/>
    </xf>
    <xf numFmtId="176" fontId="6" fillId="0" borderId="27" xfId="1" applyNumberFormat="1" applyFont="1" applyFill="1" applyBorder="1" applyAlignment="1">
      <alignment horizontal="center" vertical="center"/>
    </xf>
    <xf numFmtId="176" fontId="6" fillId="0" borderId="36" xfId="1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2" fillId="0" borderId="0" xfId="0" applyFont="1">
      <alignment vertical="center"/>
    </xf>
    <xf numFmtId="0" fontId="0" fillId="2" borderId="23" xfId="0" applyFill="1" applyBorder="1">
      <alignment vertical="center"/>
    </xf>
    <xf numFmtId="176" fontId="5" fillId="2" borderId="35" xfId="0" applyNumberFormat="1" applyFont="1" applyFill="1" applyBorder="1">
      <alignment vertical="center"/>
    </xf>
    <xf numFmtId="176" fontId="5" fillId="2" borderId="23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shrinkToFit="1"/>
    </xf>
    <xf numFmtId="176" fontId="7" fillId="2" borderId="23" xfId="0" applyNumberFormat="1" applyFont="1" applyFill="1" applyBorder="1">
      <alignment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176" fontId="14" fillId="0" borderId="35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shrinkToFit="1"/>
    </xf>
    <xf numFmtId="176" fontId="14" fillId="0" borderId="23" xfId="0" applyNumberFormat="1" applyFont="1" applyBorder="1" applyAlignment="1">
      <alignment horizontal="right" vertical="center"/>
    </xf>
    <xf numFmtId="176" fontId="14" fillId="0" borderId="23" xfId="0" applyNumberFormat="1" applyFont="1" applyBorder="1">
      <alignment vertical="center"/>
    </xf>
    <xf numFmtId="176" fontId="6" fillId="0" borderId="23" xfId="1" applyNumberFormat="1" applyFont="1" applyFill="1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center" vertical="center"/>
    </xf>
    <xf numFmtId="176" fontId="6" fillId="0" borderId="22" xfId="1" applyNumberFormat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176" fontId="6" fillId="0" borderId="23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176" fontId="6" fillId="0" borderId="25" xfId="1" applyNumberFormat="1" applyFont="1" applyFill="1" applyBorder="1" applyAlignment="1">
      <alignment horizontal="center" vertical="center"/>
    </xf>
    <xf numFmtId="176" fontId="10" fillId="0" borderId="25" xfId="1" applyNumberFormat="1" applyFont="1" applyFill="1" applyBorder="1" applyAlignment="1">
      <alignment horizontal="center" vertical="center"/>
    </xf>
    <xf numFmtId="176" fontId="10" fillId="0" borderId="23" xfId="1" applyNumberFormat="1" applyFont="1" applyFill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6" fillId="0" borderId="24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176" fontId="10" fillId="0" borderId="37" xfId="1" applyNumberFormat="1" applyFont="1" applyBorder="1" applyAlignment="1">
      <alignment horizontal="center" vertical="center"/>
    </xf>
    <xf numFmtId="176" fontId="10" fillId="0" borderId="35" xfId="1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176" fontId="6" fillId="0" borderId="53" xfId="1" applyNumberFormat="1" applyFont="1" applyFill="1" applyBorder="1" applyAlignment="1">
      <alignment horizontal="center" vertical="center"/>
    </xf>
    <xf numFmtId="176" fontId="6" fillId="0" borderId="54" xfId="1" applyNumberFormat="1" applyFont="1" applyBorder="1" applyAlignment="1">
      <alignment horizontal="center" vertical="center"/>
    </xf>
    <xf numFmtId="176" fontId="6" fillId="0" borderId="54" xfId="1" applyNumberFormat="1" applyFont="1" applyFill="1" applyBorder="1" applyAlignment="1">
      <alignment horizontal="center" vertical="center"/>
    </xf>
    <xf numFmtId="176" fontId="6" fillId="3" borderId="58" xfId="1" applyNumberFormat="1" applyFont="1" applyFill="1" applyBorder="1" applyAlignment="1">
      <alignment horizontal="center" vertical="center"/>
    </xf>
    <xf numFmtId="176" fontId="6" fillId="3" borderId="59" xfId="1" applyNumberFormat="1" applyFont="1" applyFill="1" applyBorder="1" applyAlignment="1">
      <alignment horizontal="center" vertical="center"/>
    </xf>
    <xf numFmtId="176" fontId="6" fillId="3" borderId="57" xfId="1" applyNumberFormat="1" applyFont="1" applyFill="1" applyBorder="1" applyAlignment="1">
      <alignment horizontal="center" vertical="center"/>
    </xf>
    <xf numFmtId="176" fontId="6" fillId="3" borderId="60" xfId="1" applyNumberFormat="1" applyFont="1" applyFill="1" applyBorder="1" applyAlignment="1">
      <alignment horizontal="center" vertical="center"/>
    </xf>
    <xf numFmtId="176" fontId="6" fillId="3" borderId="61" xfId="1" applyNumberFormat="1" applyFont="1" applyFill="1" applyBorder="1" applyAlignment="1">
      <alignment horizontal="center" vertical="center"/>
    </xf>
    <xf numFmtId="176" fontId="6" fillId="3" borderId="62" xfId="1" applyNumberFormat="1" applyFont="1" applyFill="1" applyBorder="1" applyAlignment="1">
      <alignment horizontal="center" vertical="center"/>
    </xf>
    <xf numFmtId="176" fontId="6" fillId="3" borderId="63" xfId="1" applyNumberFormat="1" applyFont="1" applyFill="1" applyBorder="1" applyAlignment="1">
      <alignment horizontal="center" vertical="center"/>
    </xf>
    <xf numFmtId="176" fontId="6" fillId="3" borderId="64" xfId="1" applyNumberFormat="1" applyFont="1" applyFill="1" applyBorder="1" applyAlignment="1">
      <alignment horizontal="center" vertical="center"/>
    </xf>
    <xf numFmtId="176" fontId="6" fillId="3" borderId="65" xfId="1" applyNumberFormat="1" applyFont="1" applyFill="1" applyBorder="1" applyAlignment="1">
      <alignment horizontal="center" vertical="center"/>
    </xf>
    <xf numFmtId="176" fontId="6" fillId="3" borderId="66" xfId="1" applyNumberFormat="1" applyFont="1" applyFill="1" applyBorder="1" applyAlignment="1">
      <alignment horizontal="center" vertical="center"/>
    </xf>
    <xf numFmtId="176" fontId="6" fillId="3" borderId="67" xfId="1" applyNumberFormat="1" applyFont="1" applyFill="1" applyBorder="1" applyAlignment="1">
      <alignment horizontal="center" vertical="center"/>
    </xf>
    <xf numFmtId="176" fontId="6" fillId="3" borderId="68" xfId="1" applyNumberFormat="1" applyFont="1" applyFill="1" applyBorder="1" applyAlignment="1">
      <alignment horizontal="center" vertical="center"/>
    </xf>
    <xf numFmtId="176" fontId="10" fillId="3" borderId="60" xfId="1" applyNumberFormat="1" applyFont="1" applyFill="1" applyBorder="1" applyAlignment="1">
      <alignment horizontal="center" vertical="center"/>
    </xf>
    <xf numFmtId="176" fontId="10" fillId="3" borderId="59" xfId="1" applyNumberFormat="1" applyFont="1" applyFill="1" applyBorder="1" applyAlignment="1">
      <alignment horizontal="center" vertical="center"/>
    </xf>
    <xf numFmtId="0" fontId="8" fillId="0" borderId="70" xfId="0" applyFont="1" applyBorder="1" applyAlignment="1">
      <alignment vertical="center" shrinkToFit="1"/>
    </xf>
    <xf numFmtId="0" fontId="8" fillId="0" borderId="71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176" fontId="16" fillId="4" borderId="23" xfId="0" applyNumberFormat="1" applyFont="1" applyFill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/>
    </xf>
    <xf numFmtId="176" fontId="5" fillId="2" borderId="40" xfId="0" applyNumberFormat="1" applyFont="1" applyFill="1" applyBorder="1" applyAlignment="1">
      <alignment horizontal="center" vertical="center"/>
    </xf>
    <xf numFmtId="176" fontId="5" fillId="2" borderId="3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6" fillId="0" borderId="50" xfId="1" applyNumberFormat="1" applyFont="1" applyFill="1" applyBorder="1" applyAlignment="1">
      <alignment horizontal="center" vertical="center"/>
    </xf>
    <xf numFmtId="176" fontId="6" fillId="0" borderId="52" xfId="1" applyNumberFormat="1" applyFont="1" applyFill="1" applyBorder="1" applyAlignment="1">
      <alignment horizontal="center" vertical="center"/>
    </xf>
    <xf numFmtId="176" fontId="6" fillId="0" borderId="49" xfId="1" applyNumberFormat="1" applyFont="1" applyFill="1" applyBorder="1" applyAlignment="1">
      <alignment horizontal="center" vertical="center"/>
    </xf>
    <xf numFmtId="176" fontId="6" fillId="0" borderId="48" xfId="1" applyNumberFormat="1" applyFont="1" applyFill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50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/>
    </xf>
    <xf numFmtId="176" fontId="6" fillId="0" borderId="51" xfId="1" applyNumberFormat="1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6" fontId="6" fillId="0" borderId="23" xfId="1" applyNumberFormat="1" applyFont="1" applyFill="1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center" vertical="center"/>
    </xf>
    <xf numFmtId="176" fontId="6" fillId="0" borderId="22" xfId="1" applyNumberFormat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176" fontId="6" fillId="0" borderId="23" xfId="1" applyNumberFormat="1" applyFont="1" applyBorder="1" applyAlignment="1">
      <alignment horizontal="center" vertical="center"/>
    </xf>
    <xf numFmtId="176" fontId="6" fillId="0" borderId="26" xfId="1" applyNumberFormat="1" applyFont="1" applyBorder="1" applyAlignment="1">
      <alignment horizontal="center" vertical="center"/>
    </xf>
    <xf numFmtId="176" fontId="6" fillId="0" borderId="25" xfId="1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176" fontId="6" fillId="0" borderId="55" xfId="1" applyNumberFormat="1" applyFont="1" applyFill="1" applyBorder="1" applyAlignment="1">
      <alignment horizontal="center" vertical="center"/>
    </xf>
    <xf numFmtId="176" fontId="10" fillId="0" borderId="51" xfId="1" applyNumberFormat="1" applyFont="1" applyFill="1" applyBorder="1" applyAlignment="1">
      <alignment horizontal="center" vertical="center"/>
    </xf>
    <xf numFmtId="176" fontId="10" fillId="0" borderId="50" xfId="1" applyNumberFormat="1" applyFont="1" applyFill="1" applyBorder="1" applyAlignment="1">
      <alignment horizontal="center" vertical="center"/>
    </xf>
    <xf numFmtId="176" fontId="6" fillId="0" borderId="54" xfId="1" applyNumberFormat="1" applyFont="1" applyFill="1" applyBorder="1" applyAlignment="1">
      <alignment horizontal="center" vertical="center"/>
    </xf>
    <xf numFmtId="176" fontId="10" fillId="0" borderId="25" xfId="1" applyNumberFormat="1" applyFont="1" applyFill="1" applyBorder="1" applyAlignment="1">
      <alignment horizontal="center" vertical="center"/>
    </xf>
    <xf numFmtId="176" fontId="10" fillId="0" borderId="23" xfId="1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3" borderId="56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5" fillId="3" borderId="69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3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76" fontId="14" fillId="0" borderId="39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99FF"/>
      <color rgb="FFFF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１　児童は、学校に楽しく通っている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割合と人数!$T$6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割合と人数!$U$4:$AB$5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割合と人数!$U$6:$AB$6</c:f>
              <c:numCache>
                <c:formatCode>0.0%</c:formatCode>
                <c:ptCount val="8"/>
                <c:pt idx="0">
                  <c:v>0.32200000000000001</c:v>
                </c:pt>
                <c:pt idx="1">
                  <c:v>0.28973843058350102</c:v>
                </c:pt>
                <c:pt idx="3">
                  <c:v>0.42299999999999999</c:v>
                </c:pt>
                <c:pt idx="4">
                  <c:v>0.46303501945525294</c:v>
                </c:pt>
                <c:pt idx="6">
                  <c:v>0.182</c:v>
                </c:pt>
                <c:pt idx="7">
                  <c:v>0.11594202898550725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A-4568-AEB4-2618B6CA4299}"/>
            </c:ext>
          </c:extLst>
        </c:ser>
        <c:ser>
          <c:idx val="1"/>
          <c:order val="1"/>
          <c:tx>
            <c:strRef>
              <c:f>割合と人数!$T$7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割合と人数!$U$4:$AB$5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割合と人数!$U$7:$AB$7</c:f>
              <c:numCache>
                <c:formatCode>0.0%</c:formatCode>
                <c:ptCount val="8"/>
                <c:pt idx="0">
                  <c:v>0.58099999999999996</c:v>
                </c:pt>
                <c:pt idx="1">
                  <c:v>0.61971830985915488</c:v>
                </c:pt>
                <c:pt idx="3">
                  <c:v>0.41599999999999998</c:v>
                </c:pt>
                <c:pt idx="4">
                  <c:v>0.37840466926070038</c:v>
                </c:pt>
                <c:pt idx="6">
                  <c:v>0.8</c:v>
                </c:pt>
                <c:pt idx="7">
                  <c:v>0.85507246376811596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A-4568-AEB4-2618B6CA4299}"/>
            </c:ext>
          </c:extLst>
        </c:ser>
        <c:ser>
          <c:idx val="2"/>
          <c:order val="2"/>
          <c:tx>
            <c:strRef>
              <c:f>割合と人数!$T$8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割合と人数!$U$4:$AB$5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割合と人数!$U$8:$AB$8</c:f>
              <c:numCache>
                <c:formatCode>0.0%</c:formatCode>
                <c:ptCount val="8"/>
                <c:pt idx="0">
                  <c:v>8.7999999999999995E-2</c:v>
                </c:pt>
                <c:pt idx="1">
                  <c:v>8.249496981891348E-2</c:v>
                </c:pt>
                <c:pt idx="3">
                  <c:v>0.122</c:v>
                </c:pt>
                <c:pt idx="4">
                  <c:v>0.12743190661478598</c:v>
                </c:pt>
                <c:pt idx="6">
                  <c:v>1.7999999999999999E-2</c:v>
                </c:pt>
                <c:pt idx="7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A-4568-AEB4-2618B6CA4299}"/>
            </c:ext>
          </c:extLst>
        </c:ser>
        <c:ser>
          <c:idx val="3"/>
          <c:order val="3"/>
          <c:tx>
            <c:strRef>
              <c:f>割合と人数!$T$9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割合と人数!$U$4:$AB$5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割合と人数!$U$9:$AB$9</c:f>
              <c:numCache>
                <c:formatCode>0.0%</c:formatCode>
                <c:ptCount val="8"/>
                <c:pt idx="0">
                  <c:v>8.9999999999999993E-3</c:v>
                </c:pt>
                <c:pt idx="1">
                  <c:v>8.0482897384305842E-3</c:v>
                </c:pt>
                <c:pt idx="3">
                  <c:v>3.9E-2</c:v>
                </c:pt>
                <c:pt idx="4">
                  <c:v>3.1128404669260701E-2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4A-4568-AEB4-2618B6CA4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4112552"/>
        <c:axId val="384107064"/>
      </c:barChart>
      <c:catAx>
        <c:axId val="38411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4107064"/>
        <c:crosses val="autoZero"/>
        <c:auto val="1"/>
        <c:lblAlgn val="ctr"/>
        <c:lblOffset val="100"/>
        <c:noMultiLvlLbl val="0"/>
      </c:catAx>
      <c:valAx>
        <c:axId val="384107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41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10</a:t>
            </a:r>
            <a:r>
              <a:rPr lang="ja-JP" altLang="en-US"/>
              <a:t>　学校は、授業や行事など学校生活の中で、　</a:t>
            </a:r>
            <a:endParaRPr lang="en-US" altLang="ja-JP"/>
          </a:p>
          <a:p>
            <a:pPr algn="l">
              <a:defRPr/>
            </a:pPr>
            <a:r>
              <a:rPr lang="ja-JP" altLang="en-US"/>
              <a:t>　　 保護者や地域との関わりを大切にしている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前年度比!$B$58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前年度比!$C$56:$J$57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前年度比!$C$58:$J$58</c:f>
              <c:numCache>
                <c:formatCode>0.0%</c:formatCode>
                <c:ptCount val="8"/>
                <c:pt idx="0">
                  <c:v>0.253</c:v>
                </c:pt>
                <c:pt idx="1">
                  <c:v>0.22222222222222221</c:v>
                </c:pt>
                <c:pt idx="3">
                  <c:v>0.50700000000000001</c:v>
                </c:pt>
                <c:pt idx="4">
                  <c:v>0.46875</c:v>
                </c:pt>
                <c:pt idx="6">
                  <c:v>0.64300000000000002</c:v>
                </c:pt>
                <c:pt idx="7">
                  <c:v>0.39705882352941174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8-4E6D-B8AE-E957A1EDA756}"/>
            </c:ext>
          </c:extLst>
        </c:ser>
        <c:ser>
          <c:idx val="1"/>
          <c:order val="1"/>
          <c:tx>
            <c:strRef>
              <c:f>前年度比!$B$59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前年度比!$C$56:$J$57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前年度比!$C$59:$J$59</c:f>
              <c:numCache>
                <c:formatCode>0.0%</c:formatCode>
                <c:ptCount val="8"/>
                <c:pt idx="0">
                  <c:v>0.71099999999999997</c:v>
                </c:pt>
                <c:pt idx="1">
                  <c:v>0.72121212121212119</c:v>
                </c:pt>
                <c:pt idx="3">
                  <c:v>0.379</c:v>
                </c:pt>
                <c:pt idx="4">
                  <c:v>0.4052734375</c:v>
                </c:pt>
                <c:pt idx="6">
                  <c:v>0.35699999999999998</c:v>
                </c:pt>
                <c:pt idx="7">
                  <c:v>0.55882352941176472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8-4E6D-B8AE-E957A1EDA756}"/>
            </c:ext>
          </c:extLst>
        </c:ser>
        <c:ser>
          <c:idx val="2"/>
          <c:order val="2"/>
          <c:tx>
            <c:strRef>
              <c:f>前年度比!$B$60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前年度比!$C$56:$J$57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前年度比!$C$60:$J$60</c:f>
              <c:numCache>
                <c:formatCode>0.0%</c:formatCode>
                <c:ptCount val="8"/>
                <c:pt idx="0">
                  <c:v>3.2000000000000001E-2</c:v>
                </c:pt>
                <c:pt idx="1">
                  <c:v>5.4545454545454543E-2</c:v>
                </c:pt>
                <c:pt idx="3">
                  <c:v>9.7000000000000003E-2</c:v>
                </c:pt>
                <c:pt idx="4">
                  <c:v>0.1025390625</c:v>
                </c:pt>
                <c:pt idx="6">
                  <c:v>0</c:v>
                </c:pt>
                <c:pt idx="7">
                  <c:v>4.4117647058823532E-2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8-4E6D-B8AE-E957A1EDA756}"/>
            </c:ext>
          </c:extLst>
        </c:ser>
        <c:ser>
          <c:idx val="3"/>
          <c:order val="3"/>
          <c:tx>
            <c:strRef>
              <c:f>前年度比!$B$61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前年度比!$C$56:$J$57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前年度比!$C$61:$J$61</c:f>
              <c:numCache>
                <c:formatCode>0.0%</c:formatCode>
                <c:ptCount val="8"/>
                <c:pt idx="0">
                  <c:v>4.0000000000000001E-3</c:v>
                </c:pt>
                <c:pt idx="1">
                  <c:v>2.0202020202020202E-3</c:v>
                </c:pt>
                <c:pt idx="3">
                  <c:v>1.7000000000000001E-2</c:v>
                </c:pt>
                <c:pt idx="4">
                  <c:v>2.34375E-2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68-4E6D-B8AE-E957A1ED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303016"/>
        <c:axId val="403300272"/>
      </c:barChart>
      <c:catAx>
        <c:axId val="40330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300272"/>
        <c:crosses val="autoZero"/>
        <c:auto val="1"/>
        <c:lblAlgn val="ctr"/>
        <c:lblOffset val="100"/>
        <c:noMultiLvlLbl val="0"/>
      </c:catAx>
      <c:valAx>
        <c:axId val="4033002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30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２　児童は自分から挨拶をして、友達や周りの人</a:t>
            </a:r>
            <a:endParaRPr lang="en-US" altLang="ja-JP"/>
          </a:p>
          <a:p>
            <a:pPr algn="l">
              <a:defRPr/>
            </a:pPr>
            <a:r>
              <a:rPr lang="ja-JP" altLang="en-US"/>
              <a:t>　　に優しい気持ちで接している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前年度比!$B$10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前年度比!$C$8:$J$9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前年度比!$C$10:$J$10</c:f>
              <c:numCache>
                <c:formatCode>0.0%</c:formatCode>
                <c:ptCount val="8"/>
                <c:pt idx="0">
                  <c:v>0.17199999999999999</c:v>
                </c:pt>
                <c:pt idx="1">
                  <c:v>0.14141414141414141</c:v>
                </c:pt>
                <c:pt idx="3">
                  <c:v>0.33700000000000002</c:v>
                </c:pt>
                <c:pt idx="4">
                  <c:v>0.40408958130477118</c:v>
                </c:pt>
                <c:pt idx="6">
                  <c:v>0.107</c:v>
                </c:pt>
                <c:pt idx="7">
                  <c:v>0.11594202898550725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4-4BC3-955D-E41ADBC28BA6}"/>
            </c:ext>
          </c:extLst>
        </c:ser>
        <c:ser>
          <c:idx val="1"/>
          <c:order val="1"/>
          <c:tx>
            <c:strRef>
              <c:f>前年度比!$B$11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前年度比!$C$8:$J$9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前年度比!$C$11:$J$11</c:f>
              <c:numCache>
                <c:formatCode>0.0%</c:formatCode>
                <c:ptCount val="8"/>
                <c:pt idx="0">
                  <c:v>0.72899999999999998</c:v>
                </c:pt>
                <c:pt idx="1">
                  <c:v>0.72929292929292933</c:v>
                </c:pt>
                <c:pt idx="3">
                  <c:v>0.51200000000000001</c:v>
                </c:pt>
                <c:pt idx="4">
                  <c:v>0.48880233690360275</c:v>
                </c:pt>
                <c:pt idx="6">
                  <c:v>0.69599999999999995</c:v>
                </c:pt>
                <c:pt idx="7">
                  <c:v>0.59420289855072461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4-4BC3-955D-E41ADBC28BA6}"/>
            </c:ext>
          </c:extLst>
        </c:ser>
        <c:ser>
          <c:idx val="2"/>
          <c:order val="2"/>
          <c:tx>
            <c:strRef>
              <c:f>前年度比!$B$12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前年度比!$C$8:$J$9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前年度比!$C$12:$J$12</c:f>
              <c:numCache>
                <c:formatCode>0.0%</c:formatCode>
                <c:ptCount val="8"/>
                <c:pt idx="0">
                  <c:v>9.2999999999999999E-2</c:v>
                </c:pt>
                <c:pt idx="1">
                  <c:v>0.1191919191919192</c:v>
                </c:pt>
                <c:pt idx="3">
                  <c:v>0.11700000000000001</c:v>
                </c:pt>
                <c:pt idx="4">
                  <c:v>9.6397273612463488E-2</c:v>
                </c:pt>
                <c:pt idx="6">
                  <c:v>0.19600000000000001</c:v>
                </c:pt>
                <c:pt idx="7">
                  <c:v>0.2608695652173913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4-4BC3-955D-E41ADBC28BA6}"/>
            </c:ext>
          </c:extLst>
        </c:ser>
        <c:ser>
          <c:idx val="3"/>
          <c:order val="3"/>
          <c:tx>
            <c:strRef>
              <c:f>前年度比!$B$13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前年度比!$C$8:$J$9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前年度比!$C$13:$J$13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1.0101010101010102E-2</c:v>
                </c:pt>
                <c:pt idx="3">
                  <c:v>3.4000000000000002E-2</c:v>
                </c:pt>
                <c:pt idx="4">
                  <c:v>1.0710808179162609E-2</c:v>
                </c:pt>
                <c:pt idx="6">
                  <c:v>0</c:v>
                </c:pt>
                <c:pt idx="7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E4-4BC3-955D-E41ADBC2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5854544"/>
        <c:axId val="405854152"/>
      </c:barChart>
      <c:catAx>
        <c:axId val="40585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4152"/>
        <c:crosses val="autoZero"/>
        <c:auto val="1"/>
        <c:lblAlgn val="ctr"/>
        <c:lblOffset val="100"/>
        <c:noMultiLvlLbl val="0"/>
      </c:catAx>
      <c:valAx>
        <c:axId val="405854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３　学校は、きれいで整頓されている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前年度比!$B$16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前年度比!$C$14:$J$15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前年度比!$C$16:$J$16</c:f>
              <c:numCache>
                <c:formatCode>0.0%</c:formatCode>
                <c:ptCount val="8"/>
                <c:pt idx="0">
                  <c:v>9.1999999999999998E-2</c:v>
                </c:pt>
                <c:pt idx="1">
                  <c:v>5.8350100603621731E-2</c:v>
                </c:pt>
                <c:pt idx="3">
                  <c:v>0.29299999999999998</c:v>
                </c:pt>
                <c:pt idx="4">
                  <c:v>0.28334956183057447</c:v>
                </c:pt>
                <c:pt idx="6">
                  <c:v>8.5000000000000006E-2</c:v>
                </c:pt>
                <c:pt idx="7">
                  <c:v>5.7971014492753624E-2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B-41E0-81E6-685460E2B3F7}"/>
            </c:ext>
          </c:extLst>
        </c:ser>
        <c:ser>
          <c:idx val="1"/>
          <c:order val="1"/>
          <c:tx>
            <c:strRef>
              <c:f>前年度比!$B$17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前年度比!$C$14:$J$15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前年度比!$C$17:$J$17</c:f>
              <c:numCache>
                <c:formatCode>0.0%</c:formatCode>
                <c:ptCount val="8"/>
                <c:pt idx="0">
                  <c:v>0.75900000000000001</c:v>
                </c:pt>
                <c:pt idx="1">
                  <c:v>0.72434607645875249</c:v>
                </c:pt>
                <c:pt idx="3">
                  <c:v>0.47599999999999998</c:v>
                </c:pt>
                <c:pt idx="4">
                  <c:v>0.51119766309639725</c:v>
                </c:pt>
                <c:pt idx="6">
                  <c:v>0.76600000000000001</c:v>
                </c:pt>
                <c:pt idx="7">
                  <c:v>0.60869565217391308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B-41E0-81E6-685460E2B3F7}"/>
            </c:ext>
          </c:extLst>
        </c:ser>
        <c:ser>
          <c:idx val="2"/>
          <c:order val="2"/>
          <c:tx>
            <c:strRef>
              <c:f>前年度比!$B$18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前年度比!$C$14:$J$15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前年度比!$C$18:$J$18</c:f>
              <c:numCache>
                <c:formatCode>0.0%</c:formatCode>
                <c:ptCount val="8"/>
                <c:pt idx="0">
                  <c:v>0.13200000000000001</c:v>
                </c:pt>
                <c:pt idx="1">
                  <c:v>0.2012072434607646</c:v>
                </c:pt>
                <c:pt idx="3">
                  <c:v>0.184</c:v>
                </c:pt>
                <c:pt idx="4">
                  <c:v>0.17916260954235638</c:v>
                </c:pt>
                <c:pt idx="6">
                  <c:v>0.14899999999999999</c:v>
                </c:pt>
                <c:pt idx="7">
                  <c:v>0.30434782608695654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B-41E0-81E6-685460E2B3F7}"/>
            </c:ext>
          </c:extLst>
        </c:ser>
        <c:ser>
          <c:idx val="3"/>
          <c:order val="3"/>
          <c:tx>
            <c:strRef>
              <c:f>前年度比!$B$19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前年度比!$C$14:$J$15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前年度比!$C$19:$J$19</c:f>
              <c:numCache>
                <c:formatCode>0.0%</c:formatCode>
                <c:ptCount val="8"/>
                <c:pt idx="0">
                  <c:v>1.7000000000000001E-2</c:v>
                </c:pt>
                <c:pt idx="1">
                  <c:v>1.6096579476861168E-2</c:v>
                </c:pt>
                <c:pt idx="3">
                  <c:v>4.7E-2</c:v>
                </c:pt>
                <c:pt idx="4">
                  <c:v>2.6290165530671861E-2</c:v>
                </c:pt>
                <c:pt idx="6">
                  <c:v>0</c:v>
                </c:pt>
                <c:pt idx="7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B-41E0-81E6-685460E2B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5858464"/>
        <c:axId val="405853760"/>
      </c:barChart>
      <c:catAx>
        <c:axId val="40585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3760"/>
        <c:crosses val="autoZero"/>
        <c:auto val="1"/>
        <c:lblAlgn val="ctr"/>
        <c:lblOffset val="100"/>
        <c:noMultiLvlLbl val="0"/>
      </c:catAx>
      <c:valAx>
        <c:axId val="405853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４　学校は、災害や感染症などの安全対策を積極的に行っている</a:t>
            </a:r>
          </a:p>
        </c:rich>
      </c:tx>
      <c:layout>
        <c:manualLayout>
          <c:xMode val="edge"/>
          <c:yMode val="edge"/>
          <c:x val="0.14277885188991829"/>
          <c:y val="3.8461538461538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前年度比!$B$22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前年度比!$C$20:$J$21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前年度比!$C$22:$J$22</c:f>
              <c:numCache>
                <c:formatCode>0.0%</c:formatCode>
                <c:ptCount val="8"/>
                <c:pt idx="0">
                  <c:v>0.216</c:v>
                </c:pt>
                <c:pt idx="1">
                  <c:v>0.10101010101010101</c:v>
                </c:pt>
                <c:pt idx="3">
                  <c:v>0.44900000000000001</c:v>
                </c:pt>
                <c:pt idx="4">
                  <c:v>0.408203125</c:v>
                </c:pt>
                <c:pt idx="6">
                  <c:v>0.48199999999999998</c:v>
                </c:pt>
                <c:pt idx="7">
                  <c:v>0.26470588235294118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5-4B30-8BA6-D458EC0CA6CA}"/>
            </c:ext>
          </c:extLst>
        </c:ser>
        <c:ser>
          <c:idx val="1"/>
          <c:order val="1"/>
          <c:tx>
            <c:strRef>
              <c:f>前年度比!$B$23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前年度比!$C$20:$J$21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前年度比!$C$23:$J$23</c:f>
              <c:numCache>
                <c:formatCode>0.0%</c:formatCode>
                <c:ptCount val="8"/>
                <c:pt idx="0">
                  <c:v>0.73399999999999999</c:v>
                </c:pt>
                <c:pt idx="1">
                  <c:v>0.78383838383838389</c:v>
                </c:pt>
                <c:pt idx="3">
                  <c:v>0.42699999999999999</c:v>
                </c:pt>
                <c:pt idx="4">
                  <c:v>0.4580078125</c:v>
                </c:pt>
                <c:pt idx="6">
                  <c:v>0.5</c:v>
                </c:pt>
                <c:pt idx="7">
                  <c:v>0.70588235294117652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5-4B30-8BA6-D458EC0CA6CA}"/>
            </c:ext>
          </c:extLst>
        </c:ser>
        <c:ser>
          <c:idx val="2"/>
          <c:order val="2"/>
          <c:tx>
            <c:strRef>
              <c:f>前年度比!$B$24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前年度比!$C$20:$J$21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前年度比!$C$24:$J$24</c:f>
              <c:numCache>
                <c:formatCode>0.0%</c:formatCode>
                <c:ptCount val="8"/>
                <c:pt idx="0">
                  <c:v>4.8000000000000001E-2</c:v>
                </c:pt>
                <c:pt idx="1">
                  <c:v>0.10505050505050505</c:v>
                </c:pt>
                <c:pt idx="3">
                  <c:v>0.10299999999999999</c:v>
                </c:pt>
                <c:pt idx="4">
                  <c:v>0.1162109375</c:v>
                </c:pt>
                <c:pt idx="6">
                  <c:v>1.7999999999999999E-2</c:v>
                </c:pt>
                <c:pt idx="7">
                  <c:v>1.4705882352941176E-2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5-4B30-8BA6-D458EC0CA6CA}"/>
            </c:ext>
          </c:extLst>
        </c:ser>
        <c:ser>
          <c:idx val="3"/>
          <c:order val="3"/>
          <c:tx>
            <c:strRef>
              <c:f>前年度比!$B$25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前年度比!$C$20:$J$21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前年度比!$C$25:$J$25</c:f>
              <c:numCache>
                <c:formatCode>0.0%</c:formatCode>
                <c:ptCount val="8"/>
                <c:pt idx="0">
                  <c:v>2E-3</c:v>
                </c:pt>
                <c:pt idx="1">
                  <c:v>1.0101010101010102E-2</c:v>
                </c:pt>
                <c:pt idx="3">
                  <c:v>2.1000000000000001E-2</c:v>
                </c:pt>
                <c:pt idx="4">
                  <c:v>1.7578125E-2</c:v>
                </c:pt>
                <c:pt idx="6">
                  <c:v>0</c:v>
                </c:pt>
                <c:pt idx="7">
                  <c:v>1.4705882352941176E-2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75-4B30-8BA6-D458EC0CA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5855328"/>
        <c:axId val="405852976"/>
      </c:barChart>
      <c:catAx>
        <c:axId val="40585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2976"/>
        <c:crosses val="autoZero"/>
        <c:auto val="1"/>
        <c:lblAlgn val="ctr"/>
        <c:lblOffset val="100"/>
        <c:noMultiLvlLbl val="0"/>
      </c:catAx>
      <c:valAx>
        <c:axId val="4058529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５　学校は、わかりやすくて学力を高めるような</a:t>
            </a:r>
            <a:endParaRPr lang="en-US" altLang="ja-JP"/>
          </a:p>
          <a:p>
            <a:pPr algn="l">
              <a:defRPr/>
            </a:pPr>
            <a:r>
              <a:rPr lang="ja-JP" altLang="en-US"/>
              <a:t>　　授業を行っている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前年度比!$B$28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前年度比!$C$26:$J$27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前年度比!$C$28:$J$28</c:f>
              <c:numCache>
                <c:formatCode>0.0%</c:formatCode>
                <c:ptCount val="8"/>
                <c:pt idx="0">
                  <c:v>0.152</c:v>
                </c:pt>
                <c:pt idx="1">
                  <c:v>0.10344827586206896</c:v>
                </c:pt>
                <c:pt idx="3">
                  <c:v>0.47099999999999997</c:v>
                </c:pt>
                <c:pt idx="4">
                  <c:v>0.47957198443579768</c:v>
                </c:pt>
                <c:pt idx="6">
                  <c:v>0.17899999999999999</c:v>
                </c:pt>
                <c:pt idx="7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6-48F5-ADFE-70099091BBF3}"/>
            </c:ext>
          </c:extLst>
        </c:ser>
        <c:ser>
          <c:idx val="1"/>
          <c:order val="1"/>
          <c:tx>
            <c:strRef>
              <c:f>前年度比!$B$29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前年度比!$C$26:$J$27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前年度比!$C$29:$J$29</c:f>
              <c:numCache>
                <c:formatCode>0.0%</c:formatCode>
                <c:ptCount val="8"/>
                <c:pt idx="0">
                  <c:v>0.754</c:v>
                </c:pt>
                <c:pt idx="1">
                  <c:v>0.74239350912778901</c:v>
                </c:pt>
                <c:pt idx="3">
                  <c:v>0.42</c:v>
                </c:pt>
                <c:pt idx="4">
                  <c:v>0.42801556420233461</c:v>
                </c:pt>
                <c:pt idx="6">
                  <c:v>0.78600000000000003</c:v>
                </c:pt>
                <c:pt idx="7">
                  <c:v>0.8529411764705882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6-48F5-ADFE-70099091BBF3}"/>
            </c:ext>
          </c:extLst>
        </c:ser>
        <c:ser>
          <c:idx val="2"/>
          <c:order val="2"/>
          <c:tx>
            <c:strRef>
              <c:f>前年度比!$B$30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前年度比!$C$26:$J$27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前年度比!$C$30:$J$30</c:f>
              <c:numCache>
                <c:formatCode>0.0%</c:formatCode>
                <c:ptCount val="8"/>
                <c:pt idx="0">
                  <c:v>9.0999999999999998E-2</c:v>
                </c:pt>
                <c:pt idx="1">
                  <c:v>0.1440162271805274</c:v>
                </c:pt>
                <c:pt idx="3">
                  <c:v>8.2000000000000003E-2</c:v>
                </c:pt>
                <c:pt idx="4">
                  <c:v>7.9766536964980539E-2</c:v>
                </c:pt>
                <c:pt idx="6">
                  <c:v>3.5999999999999997E-2</c:v>
                </c:pt>
                <c:pt idx="7">
                  <c:v>1.4705882352941176E-2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56-48F5-ADFE-70099091BBF3}"/>
            </c:ext>
          </c:extLst>
        </c:ser>
        <c:ser>
          <c:idx val="3"/>
          <c:order val="3"/>
          <c:tx>
            <c:strRef>
              <c:f>前年度比!$B$31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前年度比!$C$26:$J$27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前年度比!$C$31:$J$31</c:f>
              <c:numCache>
                <c:formatCode>0.0%</c:formatCode>
                <c:ptCount val="8"/>
                <c:pt idx="0">
                  <c:v>2E-3</c:v>
                </c:pt>
                <c:pt idx="1">
                  <c:v>1.0141987829614604E-2</c:v>
                </c:pt>
                <c:pt idx="3">
                  <c:v>2.7E-2</c:v>
                </c:pt>
                <c:pt idx="4">
                  <c:v>1.264591439688716E-2</c:v>
                </c:pt>
                <c:pt idx="6">
                  <c:v>0</c:v>
                </c:pt>
                <c:pt idx="7">
                  <c:v>1.4705882352941176E-2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56-48F5-ADFE-70099091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5853368"/>
        <c:axId val="405856504"/>
      </c:barChart>
      <c:catAx>
        <c:axId val="40585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6504"/>
        <c:crosses val="autoZero"/>
        <c:auto val="1"/>
        <c:lblAlgn val="ctr"/>
        <c:lblOffset val="100"/>
        <c:noMultiLvlLbl val="0"/>
      </c:catAx>
      <c:valAx>
        <c:axId val="4058565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６　学校は、一人一人の特性を大切に</a:t>
            </a:r>
            <a:endParaRPr lang="en-US" altLang="ja-JP"/>
          </a:p>
          <a:p>
            <a:pPr algn="l">
              <a:defRPr/>
            </a:pPr>
            <a:r>
              <a:rPr lang="ja-JP" altLang="en-US"/>
              <a:t>　　指導･支援を行っている</a:t>
            </a:r>
          </a:p>
        </c:rich>
      </c:tx>
      <c:layout>
        <c:manualLayout>
          <c:xMode val="edge"/>
          <c:yMode val="edge"/>
          <c:x val="0.1998081056692259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817351287382618"/>
          <c:y val="0.26111111111111113"/>
          <c:w val="0.85278894477878364"/>
          <c:h val="0.4416593759113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前年度比!$B$34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前年度比!$C$32:$J$33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前年度比!$C$34:$J$34</c:f>
              <c:numCache>
                <c:formatCode>0.0%</c:formatCode>
                <c:ptCount val="8"/>
                <c:pt idx="0">
                  <c:v>0.185</c:v>
                </c:pt>
                <c:pt idx="1">
                  <c:v>0.14141414141414141</c:v>
                </c:pt>
                <c:pt idx="3">
                  <c:v>0.48799999999999999</c:v>
                </c:pt>
                <c:pt idx="4">
                  <c:v>0.51119766309639725</c:v>
                </c:pt>
                <c:pt idx="6">
                  <c:v>0.41099999999999998</c:v>
                </c:pt>
                <c:pt idx="7">
                  <c:v>0.23529411764705882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0-4209-8571-302FAD63DC07}"/>
            </c:ext>
          </c:extLst>
        </c:ser>
        <c:ser>
          <c:idx val="1"/>
          <c:order val="1"/>
          <c:tx>
            <c:strRef>
              <c:f>前年度比!$B$35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前年度比!$C$32:$J$33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前年度比!$C$35:$J$35</c:f>
              <c:numCache>
                <c:formatCode>0.0%</c:formatCode>
                <c:ptCount val="8"/>
                <c:pt idx="0">
                  <c:v>0.68</c:v>
                </c:pt>
                <c:pt idx="1">
                  <c:v>0.66868686868686866</c:v>
                </c:pt>
                <c:pt idx="3">
                  <c:v>0.40699999999999997</c:v>
                </c:pt>
                <c:pt idx="4">
                  <c:v>0.379746835443038</c:v>
                </c:pt>
                <c:pt idx="6">
                  <c:v>0.58899999999999997</c:v>
                </c:pt>
                <c:pt idx="7">
                  <c:v>0.67647058823529416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0-4209-8571-302FAD63DC07}"/>
            </c:ext>
          </c:extLst>
        </c:ser>
        <c:ser>
          <c:idx val="2"/>
          <c:order val="2"/>
          <c:tx>
            <c:strRef>
              <c:f>前年度比!$B$36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前年度比!$C$32:$J$33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前年度比!$C$36:$J$36</c:f>
              <c:numCache>
                <c:formatCode>0.0%</c:formatCode>
                <c:ptCount val="8"/>
                <c:pt idx="0">
                  <c:v>0.122</c:v>
                </c:pt>
                <c:pt idx="1">
                  <c:v>0.17575757575757575</c:v>
                </c:pt>
                <c:pt idx="3">
                  <c:v>7.5999999999999998E-2</c:v>
                </c:pt>
                <c:pt idx="4">
                  <c:v>9.1528724440116851E-2</c:v>
                </c:pt>
                <c:pt idx="6">
                  <c:v>0</c:v>
                </c:pt>
                <c:pt idx="7">
                  <c:v>8.8235294117647065E-2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0-4209-8571-302FAD63DC07}"/>
            </c:ext>
          </c:extLst>
        </c:ser>
        <c:ser>
          <c:idx val="3"/>
          <c:order val="3"/>
          <c:tx>
            <c:strRef>
              <c:f>前年度比!$B$37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前年度比!$C$32:$J$33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前年度比!$C$37:$J$37</c:f>
              <c:numCache>
                <c:formatCode>0.0%</c:formatCode>
                <c:ptCount val="8"/>
                <c:pt idx="0">
                  <c:v>1.2999999999999999E-2</c:v>
                </c:pt>
                <c:pt idx="1">
                  <c:v>1.4141414141414142E-2</c:v>
                </c:pt>
                <c:pt idx="3">
                  <c:v>0.03</c:v>
                </c:pt>
                <c:pt idx="4">
                  <c:v>1.7526777020447908E-2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0-4209-8571-302FAD63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5857680"/>
        <c:axId val="405852584"/>
      </c:barChart>
      <c:catAx>
        <c:axId val="40585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2584"/>
        <c:crosses val="autoZero"/>
        <c:auto val="1"/>
        <c:lblAlgn val="ctr"/>
        <c:lblOffset val="100"/>
        <c:noMultiLvlLbl val="0"/>
      </c:catAx>
      <c:valAx>
        <c:axId val="405852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585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７　学校は、子ども達の読書環境を整えている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前年度比!$B$40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前年度比!$C$38:$J$39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前年度比!$C$40:$J$40</c:f>
              <c:numCache>
                <c:formatCode>0.0%</c:formatCode>
                <c:ptCount val="8"/>
                <c:pt idx="0">
                  <c:v>0.192</c:v>
                </c:pt>
                <c:pt idx="1">
                  <c:v>0.16969696969696971</c:v>
                </c:pt>
                <c:pt idx="3">
                  <c:v>0.41199999999999998</c:v>
                </c:pt>
                <c:pt idx="4">
                  <c:v>0.3701171875</c:v>
                </c:pt>
                <c:pt idx="6">
                  <c:v>0.26800000000000002</c:v>
                </c:pt>
                <c:pt idx="7">
                  <c:v>0.3235294117647059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4F4-86FD-7397D880B391}"/>
            </c:ext>
          </c:extLst>
        </c:ser>
        <c:ser>
          <c:idx val="1"/>
          <c:order val="1"/>
          <c:tx>
            <c:strRef>
              <c:f>前年度比!$B$41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前年度比!$C$38:$J$39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前年度比!$C$41:$J$41</c:f>
              <c:numCache>
                <c:formatCode>0.0%</c:formatCode>
                <c:ptCount val="8"/>
                <c:pt idx="0">
                  <c:v>0.68100000000000005</c:v>
                </c:pt>
                <c:pt idx="1">
                  <c:v>0.65252525252525251</c:v>
                </c:pt>
                <c:pt idx="3">
                  <c:v>0.27200000000000002</c:v>
                </c:pt>
                <c:pt idx="4">
                  <c:v>0.298828125</c:v>
                </c:pt>
                <c:pt idx="6">
                  <c:v>0.60699999999999998</c:v>
                </c:pt>
                <c:pt idx="7">
                  <c:v>0.6029411764705882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9-44F4-86FD-7397D880B391}"/>
            </c:ext>
          </c:extLst>
        </c:ser>
        <c:ser>
          <c:idx val="2"/>
          <c:order val="2"/>
          <c:tx>
            <c:strRef>
              <c:f>前年度比!$B$42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前年度比!$C$38:$J$39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前年度比!$C$42:$J$42</c:f>
              <c:numCache>
                <c:formatCode>0.0%</c:formatCode>
                <c:ptCount val="8"/>
                <c:pt idx="0">
                  <c:v>0.12</c:v>
                </c:pt>
                <c:pt idx="1">
                  <c:v>0.16969696969696971</c:v>
                </c:pt>
                <c:pt idx="3">
                  <c:v>0.216</c:v>
                </c:pt>
                <c:pt idx="4">
                  <c:v>0.2353515625</c:v>
                </c:pt>
                <c:pt idx="6">
                  <c:v>0.125</c:v>
                </c:pt>
                <c:pt idx="7">
                  <c:v>7.3529411764705885E-2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9-44F4-86FD-7397D880B391}"/>
            </c:ext>
          </c:extLst>
        </c:ser>
        <c:ser>
          <c:idx val="3"/>
          <c:order val="3"/>
          <c:tx>
            <c:strRef>
              <c:f>前年度比!$B$43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前年度比!$C$38:$J$39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前年度比!$C$43:$J$43</c:f>
              <c:numCache>
                <c:formatCode>0.0%</c:formatCode>
                <c:ptCount val="8"/>
                <c:pt idx="0">
                  <c:v>7.0000000000000001E-3</c:v>
                </c:pt>
                <c:pt idx="1">
                  <c:v>8.0808080808080808E-3</c:v>
                </c:pt>
                <c:pt idx="3">
                  <c:v>0.1</c:v>
                </c:pt>
                <c:pt idx="4">
                  <c:v>9.5703125E-2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E9-44F4-86FD-7397D880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301448"/>
        <c:axId val="403296744"/>
      </c:barChart>
      <c:catAx>
        <c:axId val="40330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296744"/>
        <c:crosses val="autoZero"/>
        <c:auto val="1"/>
        <c:lblAlgn val="ctr"/>
        <c:lblOffset val="100"/>
        <c:noMultiLvlLbl val="0"/>
      </c:catAx>
      <c:valAx>
        <c:axId val="4032967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30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８　学校の教職員は、子どもや保護者の話を</a:t>
            </a:r>
            <a:endParaRPr lang="en-US" altLang="ja-JP"/>
          </a:p>
          <a:p>
            <a:pPr algn="l">
              <a:defRPr/>
            </a:pPr>
            <a:r>
              <a:rPr lang="ja-JP" altLang="en-US"/>
              <a:t>　　よく聞いてくれ、相談しやすい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前年度比!$B$46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前年度比!$C$44:$J$45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前年度比!$C$46:$J$46</c:f>
              <c:numCache>
                <c:formatCode>0.0%</c:formatCode>
                <c:ptCount val="8"/>
                <c:pt idx="0">
                  <c:v>0.30099999999999999</c:v>
                </c:pt>
                <c:pt idx="1">
                  <c:v>0.24193548387096775</c:v>
                </c:pt>
                <c:pt idx="3">
                  <c:v>0.53100000000000003</c:v>
                </c:pt>
                <c:pt idx="4">
                  <c:v>0.54740957966764414</c:v>
                </c:pt>
                <c:pt idx="6">
                  <c:v>0.38300000000000001</c:v>
                </c:pt>
                <c:pt idx="7">
                  <c:v>0.19402985074626866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F-42D6-8E1A-D8750534C336}"/>
            </c:ext>
          </c:extLst>
        </c:ser>
        <c:ser>
          <c:idx val="1"/>
          <c:order val="1"/>
          <c:tx>
            <c:strRef>
              <c:f>前年度比!$B$47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前年度比!$C$44:$J$45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前年度比!$C$47:$J$47</c:f>
              <c:numCache>
                <c:formatCode>0.0%</c:formatCode>
                <c:ptCount val="8"/>
                <c:pt idx="0">
                  <c:v>0.64600000000000002</c:v>
                </c:pt>
                <c:pt idx="1">
                  <c:v>0.63709677419354838</c:v>
                </c:pt>
                <c:pt idx="3">
                  <c:v>0.36799999999999999</c:v>
                </c:pt>
                <c:pt idx="4">
                  <c:v>0.35972629521016619</c:v>
                </c:pt>
                <c:pt idx="6">
                  <c:v>0.61699999999999999</c:v>
                </c:pt>
                <c:pt idx="7">
                  <c:v>0.77611940298507465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F-42D6-8E1A-D8750534C336}"/>
            </c:ext>
          </c:extLst>
        </c:ser>
        <c:ser>
          <c:idx val="2"/>
          <c:order val="2"/>
          <c:tx>
            <c:strRef>
              <c:f>前年度比!$B$48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前年度比!$C$44:$J$45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前年度比!$C$48:$J$48</c:f>
              <c:numCache>
                <c:formatCode>0.0%</c:formatCode>
                <c:ptCount val="8"/>
                <c:pt idx="0">
                  <c:v>4.9000000000000002E-2</c:v>
                </c:pt>
                <c:pt idx="1">
                  <c:v>0.11491935483870967</c:v>
                </c:pt>
                <c:pt idx="3">
                  <c:v>7.1999999999999995E-2</c:v>
                </c:pt>
                <c:pt idx="4">
                  <c:v>8.2111436950146624E-2</c:v>
                </c:pt>
                <c:pt idx="6">
                  <c:v>0</c:v>
                </c:pt>
                <c:pt idx="7">
                  <c:v>2.9850746268656716E-2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F-42D6-8E1A-D8750534C336}"/>
            </c:ext>
          </c:extLst>
        </c:ser>
        <c:ser>
          <c:idx val="3"/>
          <c:order val="3"/>
          <c:tx>
            <c:strRef>
              <c:f>前年度比!$B$49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前年度比!$C$44:$J$45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前年度比!$C$49:$J$49</c:f>
              <c:numCache>
                <c:formatCode>0.0%</c:formatCode>
                <c:ptCount val="8"/>
                <c:pt idx="0">
                  <c:v>4.0000000000000001E-3</c:v>
                </c:pt>
                <c:pt idx="1">
                  <c:v>6.0483870967741934E-3</c:v>
                </c:pt>
                <c:pt idx="3">
                  <c:v>2.9000000000000001E-2</c:v>
                </c:pt>
                <c:pt idx="4">
                  <c:v>1.0752688172043012E-2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DF-42D6-8E1A-D8750534C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297528"/>
        <c:axId val="403303408"/>
      </c:barChart>
      <c:catAx>
        <c:axId val="40329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303408"/>
        <c:crosses val="autoZero"/>
        <c:auto val="1"/>
        <c:lblAlgn val="ctr"/>
        <c:lblOffset val="100"/>
        <c:noMultiLvlLbl val="0"/>
      </c:catAx>
      <c:valAx>
        <c:axId val="403303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29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９　学校の教職員は、身だしなみや</a:t>
            </a:r>
            <a:endParaRPr lang="en-US" altLang="ja-JP"/>
          </a:p>
          <a:p>
            <a:pPr algn="l">
              <a:defRPr/>
            </a:pPr>
            <a:r>
              <a:rPr lang="ja-JP" altLang="en-US"/>
              <a:t>　　言葉遣いが適切である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前年度比!$B$52</c:f>
              <c:strCache>
                <c:ptCount val="1"/>
                <c:pt idx="0">
                  <c:v>とてもそう思う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前年度比!$C$50:$J$51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前年度比!$C$52:$J$52</c:f>
              <c:numCache>
                <c:formatCode>0.0%</c:formatCode>
                <c:ptCount val="8"/>
                <c:pt idx="0">
                  <c:v>0.26800000000000002</c:v>
                </c:pt>
                <c:pt idx="1">
                  <c:v>0.25403225806451613</c:v>
                </c:pt>
                <c:pt idx="3">
                  <c:v>0.54700000000000004</c:v>
                </c:pt>
                <c:pt idx="4">
                  <c:v>0.55155642023346307</c:v>
                </c:pt>
                <c:pt idx="6">
                  <c:v>0.25</c:v>
                </c:pt>
                <c:pt idx="7">
                  <c:v>0.15942028985507245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2E8-AD87-5000560C10EB}"/>
            </c:ext>
          </c:extLst>
        </c:ser>
        <c:ser>
          <c:idx val="1"/>
          <c:order val="1"/>
          <c:tx>
            <c:strRef>
              <c:f>前年度比!$B$53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前年度比!$C$50:$J$51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前年度比!$C$53:$J$53</c:f>
              <c:numCache>
                <c:formatCode>0.0%</c:formatCode>
                <c:ptCount val="8"/>
                <c:pt idx="0">
                  <c:v>0.66600000000000004</c:v>
                </c:pt>
                <c:pt idx="1">
                  <c:v>0.657258064516129</c:v>
                </c:pt>
                <c:pt idx="3">
                  <c:v>0.35599999999999998</c:v>
                </c:pt>
                <c:pt idx="4">
                  <c:v>0.34824902723735407</c:v>
                </c:pt>
                <c:pt idx="6">
                  <c:v>0.73199999999999998</c:v>
                </c:pt>
                <c:pt idx="7">
                  <c:v>0.82608695652173914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2E8-AD87-5000560C10EB}"/>
            </c:ext>
          </c:extLst>
        </c:ser>
        <c:ser>
          <c:idx val="2"/>
          <c:order val="2"/>
          <c:tx>
            <c:strRef>
              <c:f>前年度比!$B$54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前年度比!$C$50:$J$51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前年度比!$C$54:$J$54</c:f>
              <c:numCache>
                <c:formatCode>0.0%</c:formatCode>
                <c:ptCount val="8"/>
                <c:pt idx="0">
                  <c:v>6.3E-2</c:v>
                </c:pt>
                <c:pt idx="1">
                  <c:v>7.8629032258064516E-2</c:v>
                </c:pt>
                <c:pt idx="3">
                  <c:v>7.8E-2</c:v>
                </c:pt>
                <c:pt idx="4">
                  <c:v>8.3657587548638127E-2</c:v>
                </c:pt>
                <c:pt idx="6">
                  <c:v>1.7999999999999999E-2</c:v>
                </c:pt>
                <c:pt idx="7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2E8-AD87-5000560C10EB}"/>
            </c:ext>
          </c:extLst>
        </c:ser>
        <c:ser>
          <c:idx val="3"/>
          <c:order val="3"/>
          <c:tx>
            <c:strRef>
              <c:f>前年度比!$B$55</c:f>
              <c:strCache>
                <c:ptCount val="1"/>
                <c:pt idx="0">
                  <c:v>全くそう思わない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前年度比!$C$50:$J$51</c:f>
              <c:multiLvlStrCache>
                <c:ptCount val="8"/>
                <c:lvl>
                  <c:pt idx="0">
                    <c:v>R4年度</c:v>
                  </c:pt>
                  <c:pt idx="1">
                    <c:v>R5年度</c:v>
                  </c:pt>
                  <c:pt idx="3">
                    <c:v>R4年度</c:v>
                  </c:pt>
                  <c:pt idx="4">
                    <c:v>R5年度</c:v>
                  </c:pt>
                  <c:pt idx="6">
                    <c:v>R4年度</c:v>
                  </c:pt>
                  <c:pt idx="7">
                    <c:v>R5年度</c:v>
                  </c:pt>
                </c:lvl>
                <c:lvl>
                  <c:pt idx="0">
                    <c:v>保護者</c:v>
                  </c:pt>
                  <c:pt idx="2">
                    <c:v>  </c:v>
                  </c:pt>
                  <c:pt idx="3">
                    <c:v>児童</c:v>
                  </c:pt>
                  <c:pt idx="5">
                    <c:v>  </c:v>
                  </c:pt>
                  <c:pt idx="6">
                    <c:v>教職員</c:v>
                  </c:pt>
                </c:lvl>
              </c:multiLvlStrCache>
            </c:multiLvlStrRef>
          </c:cat>
          <c:val>
            <c:numRef>
              <c:f>前年度比!$C$55:$J$55</c:f>
              <c:numCache>
                <c:formatCode>0.0%</c:formatCode>
                <c:ptCount val="8"/>
                <c:pt idx="0">
                  <c:v>4.0000000000000001E-3</c:v>
                </c:pt>
                <c:pt idx="1">
                  <c:v>1.0080645161290322E-2</c:v>
                </c:pt>
                <c:pt idx="3">
                  <c:v>1.9E-2</c:v>
                </c:pt>
                <c:pt idx="4">
                  <c:v>1.6536964980544747E-2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2E8-AD87-5000560C1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297136"/>
        <c:axId val="403302232"/>
      </c:barChart>
      <c:catAx>
        <c:axId val="40329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302232"/>
        <c:crosses val="autoZero"/>
        <c:auto val="1"/>
        <c:lblAlgn val="ctr"/>
        <c:lblOffset val="100"/>
        <c:noMultiLvlLbl val="0"/>
      </c:catAx>
      <c:valAx>
        <c:axId val="4033022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29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276224</xdr:colOff>
      <xdr:row>16</xdr:row>
      <xdr:rowOff>28575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C1BDB1-EE42-4963-9899-D3383BC89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361949</xdr:colOff>
      <xdr:row>0</xdr:row>
      <xdr:rowOff>0</xdr:rowOff>
    </xdr:from>
    <xdr:to>
      <xdr:col>13</xdr:col>
      <xdr:colOff>219074</xdr:colOff>
      <xdr:row>16</xdr:row>
      <xdr:rowOff>76200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A50F05-75BA-4788-9C6D-1EC6A9A07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47625</xdr:rowOff>
    </xdr:from>
    <xdr:to>
      <xdr:col>20</xdr:col>
      <xdr:colOff>47625</xdr:colOff>
      <xdr:row>16</xdr:row>
      <xdr:rowOff>47625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55469BCC-A970-41AA-B8C0-750AEA0D3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238124</xdr:colOff>
      <xdr:row>32</xdr:row>
      <xdr:rowOff>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9DC984F7-FE77-450F-B026-C1DF7F2E8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390525</xdr:colOff>
      <xdr:row>16</xdr:row>
      <xdr:rowOff>76200</xdr:rowOff>
    </xdr:from>
    <xdr:to>
      <xdr:col>13</xdr:col>
      <xdr:colOff>161925</xdr:colOff>
      <xdr:row>32</xdr:row>
      <xdr:rowOff>95250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18CF94D8-DCF8-4717-B1E1-684298859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238125</xdr:colOff>
      <xdr:row>16</xdr:row>
      <xdr:rowOff>104775</xdr:rowOff>
    </xdr:from>
    <xdr:to>
      <xdr:col>19</xdr:col>
      <xdr:colOff>677915</xdr:colOff>
      <xdr:row>32</xdr:row>
      <xdr:rowOff>104775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CCAC5CB-C48A-4C0C-AA4E-121EE5557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6</xdr:col>
      <xdr:colOff>295275</xdr:colOff>
      <xdr:row>49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A62E1018-8DAF-4A80-BEF4-9E645D8D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361950</xdr:colOff>
      <xdr:row>33</xdr:row>
      <xdr:rowOff>9525</xdr:rowOff>
    </xdr:from>
    <xdr:to>
      <xdr:col>13</xdr:col>
      <xdr:colOff>133350</xdr:colOff>
      <xdr:row>49</xdr:row>
      <xdr:rowOff>9525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BB983DEC-149D-45C7-9E00-E27DEB4B7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228600</xdr:colOff>
      <xdr:row>33</xdr:row>
      <xdr:rowOff>9525</xdr:rowOff>
    </xdr:from>
    <xdr:to>
      <xdr:col>20</xdr:col>
      <xdr:colOff>0</xdr:colOff>
      <xdr:row>49</xdr:row>
      <xdr:rowOff>9525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4EB875C8-6233-41F2-95B7-6906F7DD5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6</xdr:col>
      <xdr:colOff>457200</xdr:colOff>
      <xdr:row>66</xdr:row>
      <xdr:rowOff>0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1FE16217-7A85-4DD1-A747-2749BA811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7"/>
  <sheetViews>
    <sheetView workbookViewId="0">
      <selection activeCell="G23" sqref="G23"/>
    </sheetView>
  </sheetViews>
  <sheetFormatPr defaultRowHeight="13.5" x14ac:dyDescent="0.15"/>
  <cols>
    <col min="1" max="1" width="4.25" style="1" bestFit="1" customWidth="1"/>
    <col min="2" max="2" width="43.625" customWidth="1"/>
    <col min="3" max="3" width="5.375" customWidth="1"/>
    <col min="4" max="6" width="10.625" customWidth="1"/>
  </cols>
  <sheetData>
    <row r="3" spans="1:11" ht="13.5" customHeight="1" x14ac:dyDescent="0.15">
      <c r="A3" s="21" t="s">
        <v>0</v>
      </c>
      <c r="B3" s="21"/>
      <c r="C3" s="21"/>
      <c r="D3" s="21"/>
      <c r="E3" s="21"/>
      <c r="F3" s="21"/>
    </row>
    <row r="5" spans="1:11" x14ac:dyDescent="0.15">
      <c r="B5" t="s">
        <v>1</v>
      </c>
    </row>
    <row r="6" spans="1:11" ht="14.25" thickBot="1" x14ac:dyDescent="0.2"/>
    <row r="7" spans="1:11" ht="18" customHeight="1" thickBot="1" x14ac:dyDescent="0.2">
      <c r="A7" s="117" t="s">
        <v>2</v>
      </c>
      <c r="B7" s="118"/>
      <c r="C7" s="2" t="s">
        <v>3</v>
      </c>
      <c r="D7" s="3" t="s">
        <v>4</v>
      </c>
      <c r="E7" s="4" t="s">
        <v>5</v>
      </c>
      <c r="F7" s="5" t="s">
        <v>6</v>
      </c>
      <c r="I7" s="20" t="s">
        <v>4</v>
      </c>
      <c r="J7" s="20" t="s">
        <v>5</v>
      </c>
      <c r="K7" s="20" t="s">
        <v>6</v>
      </c>
    </row>
    <row r="8" spans="1:11" ht="18" customHeight="1" x14ac:dyDescent="0.15">
      <c r="A8" s="111">
        <v>1</v>
      </c>
      <c r="B8" s="114" t="s">
        <v>7</v>
      </c>
      <c r="C8" s="6" t="s">
        <v>8</v>
      </c>
      <c r="D8" s="9">
        <f>I8/SUM(I8:I11)</f>
        <v>0.28973843058350102</v>
      </c>
      <c r="E8" s="9">
        <f>J8/SUM(J8:J11)</f>
        <v>0.46303501945525294</v>
      </c>
      <c r="F8" s="10">
        <f>K8/SUM(K8:K11)</f>
        <v>0.11594202898550725</v>
      </c>
      <c r="I8" s="19">
        <f>割合と人数!P6</f>
        <v>144</v>
      </c>
      <c r="J8" s="19">
        <f>割合と人数!Q6</f>
        <v>476</v>
      </c>
      <c r="K8" s="19">
        <f>割合と人数!R6</f>
        <v>8</v>
      </c>
    </row>
    <row r="9" spans="1:11" ht="18" customHeight="1" x14ac:dyDescent="0.15">
      <c r="A9" s="112"/>
      <c r="B9" s="115"/>
      <c r="C9" s="7" t="s">
        <v>9</v>
      </c>
      <c r="D9" s="11">
        <f>I9/SUM(I8:I11)</f>
        <v>0.61971830985915488</v>
      </c>
      <c r="E9" s="11">
        <f>J9/SUM(J8:J11)</f>
        <v>0.37840466926070038</v>
      </c>
      <c r="F9" s="12">
        <f>K9/SUM(K8:K11)</f>
        <v>0.85507246376811596</v>
      </c>
      <c r="I9" s="19">
        <f>割合と人数!P7</f>
        <v>308</v>
      </c>
      <c r="J9" s="19">
        <f>割合と人数!Q7</f>
        <v>389</v>
      </c>
      <c r="K9" s="19">
        <f>割合と人数!R7</f>
        <v>59</v>
      </c>
    </row>
    <row r="10" spans="1:11" ht="18" customHeight="1" x14ac:dyDescent="0.15">
      <c r="A10" s="112"/>
      <c r="B10" s="115"/>
      <c r="C10" s="7" t="s">
        <v>10</v>
      </c>
      <c r="D10" s="11">
        <f>I10/SUM(I8:I11)</f>
        <v>8.249496981891348E-2</v>
      </c>
      <c r="E10" s="11">
        <f>J10/SUM(J8:J11)</f>
        <v>0.12743190661478598</v>
      </c>
      <c r="F10" s="12">
        <f>K10/SUM(K8:K11)</f>
        <v>2.8985507246376812E-2</v>
      </c>
      <c r="I10" s="19">
        <f>割合と人数!P8</f>
        <v>41</v>
      </c>
      <c r="J10" s="19">
        <f>割合と人数!Q8</f>
        <v>131</v>
      </c>
      <c r="K10" s="19">
        <f>割合と人数!R8</f>
        <v>2</v>
      </c>
    </row>
    <row r="11" spans="1:11" ht="18" customHeight="1" thickBot="1" x14ac:dyDescent="0.2">
      <c r="A11" s="113"/>
      <c r="B11" s="116"/>
      <c r="C11" s="8" t="s">
        <v>11</v>
      </c>
      <c r="D11" s="13">
        <f>I11/SUM(I8:I11)</f>
        <v>8.0482897384305842E-3</v>
      </c>
      <c r="E11" s="13">
        <f>J11/SUM(J8:J11)</f>
        <v>3.1128404669260701E-2</v>
      </c>
      <c r="F11" s="14">
        <f>K11/SUM(K8:K11)</f>
        <v>0</v>
      </c>
      <c r="I11" s="19">
        <f>割合と人数!P9</f>
        <v>4</v>
      </c>
      <c r="J11" s="19">
        <f>割合と人数!Q9</f>
        <v>32</v>
      </c>
      <c r="K11" s="19">
        <f>割合と人数!R9</f>
        <v>0</v>
      </c>
    </row>
    <row r="12" spans="1:11" ht="18" customHeight="1" x14ac:dyDescent="0.15">
      <c r="A12" s="111">
        <v>2</v>
      </c>
      <c r="B12" s="114" t="s">
        <v>12</v>
      </c>
      <c r="C12" s="6" t="s">
        <v>8</v>
      </c>
      <c r="D12" s="9">
        <f>I12/SUM(I12:I15)</f>
        <v>0.14141414141414141</v>
      </c>
      <c r="E12" s="9">
        <f>J12/SUM(J12:J15)</f>
        <v>0.40408958130477118</v>
      </c>
      <c r="F12" s="10">
        <f>K12/SUM(K12:K15)</f>
        <v>0.11594202898550725</v>
      </c>
      <c r="I12" s="19">
        <f>割合と人数!P10</f>
        <v>70</v>
      </c>
      <c r="J12" s="19">
        <f>割合と人数!Q10</f>
        <v>415</v>
      </c>
      <c r="K12" s="19">
        <f>割合と人数!R10</f>
        <v>8</v>
      </c>
    </row>
    <row r="13" spans="1:11" ht="18" customHeight="1" x14ac:dyDescent="0.15">
      <c r="A13" s="112"/>
      <c r="B13" s="115"/>
      <c r="C13" s="7" t="s">
        <v>9</v>
      </c>
      <c r="D13" s="11">
        <f>I13/SUM(I12:I15)</f>
        <v>0.72929292929292933</v>
      </c>
      <c r="E13" s="11">
        <f>J13/SUM(J12:J15)</f>
        <v>0.48880233690360275</v>
      </c>
      <c r="F13" s="12">
        <f>K13/SUM(K12:K15)</f>
        <v>0.59420289855072461</v>
      </c>
      <c r="I13" s="19">
        <f>割合と人数!P11</f>
        <v>361</v>
      </c>
      <c r="J13" s="19">
        <f>割合と人数!Q11</f>
        <v>502</v>
      </c>
      <c r="K13" s="19">
        <f>割合と人数!R11</f>
        <v>41</v>
      </c>
    </row>
    <row r="14" spans="1:11" ht="18" customHeight="1" x14ac:dyDescent="0.15">
      <c r="A14" s="112"/>
      <c r="B14" s="115"/>
      <c r="C14" s="7" t="s">
        <v>10</v>
      </c>
      <c r="D14" s="11">
        <f>I14/SUM(I12:I15)</f>
        <v>0.1191919191919192</v>
      </c>
      <c r="E14" s="11">
        <f>J14/SUM(J12:J15)</f>
        <v>9.6397273612463488E-2</v>
      </c>
      <c r="F14" s="12">
        <f>K14/SUM(K12:K15)</f>
        <v>0.2608695652173913</v>
      </c>
      <c r="I14" s="19">
        <f>割合と人数!P12</f>
        <v>59</v>
      </c>
      <c r="J14" s="19">
        <f>割合と人数!Q12</f>
        <v>99</v>
      </c>
      <c r="K14" s="19">
        <f>割合と人数!R12</f>
        <v>18</v>
      </c>
    </row>
    <row r="15" spans="1:11" ht="18" customHeight="1" thickBot="1" x14ac:dyDescent="0.2">
      <c r="A15" s="113"/>
      <c r="B15" s="116"/>
      <c r="C15" s="8" t="s">
        <v>11</v>
      </c>
      <c r="D15" s="13">
        <f>I15/SUM(I12:I15)</f>
        <v>1.0101010101010102E-2</v>
      </c>
      <c r="E15" s="13">
        <f>J15/SUM(J12:J15)</f>
        <v>1.0710808179162609E-2</v>
      </c>
      <c r="F15" s="14">
        <f>K15/SUM(K12:K15)</f>
        <v>2.8985507246376812E-2</v>
      </c>
      <c r="I15" s="19">
        <f>割合と人数!P13</f>
        <v>5</v>
      </c>
      <c r="J15" s="19">
        <f>割合と人数!Q13</f>
        <v>11</v>
      </c>
      <c r="K15" s="19">
        <f>割合と人数!R13</f>
        <v>2</v>
      </c>
    </row>
    <row r="16" spans="1:11" ht="18" customHeight="1" x14ac:dyDescent="0.15">
      <c r="A16" s="111">
        <v>3</v>
      </c>
      <c r="B16" s="114" t="s">
        <v>13</v>
      </c>
      <c r="C16" s="6" t="s">
        <v>8</v>
      </c>
      <c r="D16" s="9">
        <f>I16/SUM(I16:I19)</f>
        <v>5.8350100603621731E-2</v>
      </c>
      <c r="E16" s="9">
        <f>J16/SUM(J16:J19)</f>
        <v>0.28334956183057447</v>
      </c>
      <c r="F16" s="10">
        <f>K16/SUM(K16:K19)</f>
        <v>5.7971014492753624E-2</v>
      </c>
      <c r="I16" s="19">
        <f>割合と人数!P14</f>
        <v>29</v>
      </c>
      <c r="J16" s="19">
        <f>割合と人数!Q14</f>
        <v>291</v>
      </c>
      <c r="K16" s="19">
        <f>割合と人数!R14</f>
        <v>4</v>
      </c>
    </row>
    <row r="17" spans="1:11" ht="18" customHeight="1" x14ac:dyDescent="0.15">
      <c r="A17" s="112"/>
      <c r="B17" s="115"/>
      <c r="C17" s="7" t="s">
        <v>9</v>
      </c>
      <c r="D17" s="11">
        <f>I17/SUM(I16:I19)</f>
        <v>0.72434607645875249</v>
      </c>
      <c r="E17" s="11">
        <f>J17/SUM(J16:J19)</f>
        <v>0.51119766309639725</v>
      </c>
      <c r="F17" s="12">
        <f>K17/SUM(K16:K19)</f>
        <v>0.60869565217391308</v>
      </c>
      <c r="I17" s="19">
        <f>割合と人数!P15</f>
        <v>360</v>
      </c>
      <c r="J17" s="19">
        <f>割合と人数!Q15</f>
        <v>525</v>
      </c>
      <c r="K17" s="19">
        <f>割合と人数!R15</f>
        <v>42</v>
      </c>
    </row>
    <row r="18" spans="1:11" ht="18" customHeight="1" x14ac:dyDescent="0.15">
      <c r="A18" s="112"/>
      <c r="B18" s="115"/>
      <c r="C18" s="7" t="s">
        <v>10</v>
      </c>
      <c r="D18" s="11">
        <f>I18/SUM(I16:I19)</f>
        <v>0.2012072434607646</v>
      </c>
      <c r="E18" s="11">
        <f>J18/SUM(J16:J19)</f>
        <v>0.17916260954235638</v>
      </c>
      <c r="F18" s="12">
        <f>K18/SUM(K16:K19)</f>
        <v>0.30434782608695654</v>
      </c>
      <c r="I18" s="19">
        <f>割合と人数!P16</f>
        <v>100</v>
      </c>
      <c r="J18" s="19">
        <f>割合と人数!Q16</f>
        <v>184</v>
      </c>
      <c r="K18" s="19">
        <f>割合と人数!R16</f>
        <v>21</v>
      </c>
    </row>
    <row r="19" spans="1:11" ht="18" customHeight="1" thickBot="1" x14ac:dyDescent="0.2">
      <c r="A19" s="113"/>
      <c r="B19" s="116"/>
      <c r="C19" s="8" t="s">
        <v>11</v>
      </c>
      <c r="D19" s="13">
        <f>I19/SUM(I16:I19)</f>
        <v>1.6096579476861168E-2</v>
      </c>
      <c r="E19" s="13">
        <f>J19/SUM(J16:J19)</f>
        <v>2.6290165530671861E-2</v>
      </c>
      <c r="F19" s="14">
        <f>K19/SUM(K16:K19)</f>
        <v>2.8985507246376812E-2</v>
      </c>
      <c r="I19" s="19">
        <f>割合と人数!P17</f>
        <v>8</v>
      </c>
      <c r="J19" s="19">
        <f>割合と人数!Q17</f>
        <v>27</v>
      </c>
      <c r="K19" s="19">
        <f>割合と人数!R17</f>
        <v>2</v>
      </c>
    </row>
    <row r="20" spans="1:11" ht="18" customHeight="1" x14ac:dyDescent="0.15">
      <c r="A20" s="111">
        <v>4</v>
      </c>
      <c r="B20" s="114" t="s">
        <v>14</v>
      </c>
      <c r="C20" s="6" t="s">
        <v>8</v>
      </c>
      <c r="D20" s="9">
        <f>I20/SUM(I20:I23)</f>
        <v>0.10101010101010101</v>
      </c>
      <c r="E20" s="9">
        <f>J20/SUM(J20:J23)</f>
        <v>0.408203125</v>
      </c>
      <c r="F20" s="10">
        <f>K20/SUM(K20:K23)</f>
        <v>0.26470588235294118</v>
      </c>
      <c r="I20" s="19">
        <f>割合と人数!P18</f>
        <v>50</v>
      </c>
      <c r="J20" s="19">
        <f>割合と人数!Q18</f>
        <v>418</v>
      </c>
      <c r="K20" s="19">
        <f>割合と人数!R18</f>
        <v>18</v>
      </c>
    </row>
    <row r="21" spans="1:11" ht="18" customHeight="1" x14ac:dyDescent="0.15">
      <c r="A21" s="112"/>
      <c r="B21" s="115"/>
      <c r="C21" s="7" t="s">
        <v>9</v>
      </c>
      <c r="D21" s="11">
        <f>I21/SUM(I20:I23)</f>
        <v>0.78383838383838389</v>
      </c>
      <c r="E21" s="11">
        <f>J21/SUM(J20:J23)</f>
        <v>0.4580078125</v>
      </c>
      <c r="F21" s="12">
        <f>K21/SUM(K20:K23)</f>
        <v>0.70588235294117652</v>
      </c>
      <c r="I21" s="19">
        <f>割合と人数!P19</f>
        <v>388</v>
      </c>
      <c r="J21" s="19">
        <f>割合と人数!Q19</f>
        <v>469</v>
      </c>
      <c r="K21" s="19">
        <f>割合と人数!R19</f>
        <v>48</v>
      </c>
    </row>
    <row r="22" spans="1:11" ht="18" customHeight="1" x14ac:dyDescent="0.15">
      <c r="A22" s="112"/>
      <c r="B22" s="115"/>
      <c r="C22" s="7" t="s">
        <v>10</v>
      </c>
      <c r="D22" s="11">
        <f>I22/SUM(I20:I23)</f>
        <v>0.10505050505050505</v>
      </c>
      <c r="E22" s="11">
        <f>J22/SUM(J20:J23)</f>
        <v>0.1162109375</v>
      </c>
      <c r="F22" s="12">
        <f>K22/SUM(K20:K23)</f>
        <v>1.4705882352941176E-2</v>
      </c>
      <c r="I22" s="19">
        <f>割合と人数!P20</f>
        <v>52</v>
      </c>
      <c r="J22" s="19">
        <f>割合と人数!Q20</f>
        <v>119</v>
      </c>
      <c r="K22" s="19">
        <f>割合と人数!R20</f>
        <v>1</v>
      </c>
    </row>
    <row r="23" spans="1:11" ht="18" customHeight="1" thickBot="1" x14ac:dyDescent="0.2">
      <c r="A23" s="113"/>
      <c r="B23" s="116"/>
      <c r="C23" s="8" t="s">
        <v>11</v>
      </c>
      <c r="D23" s="13">
        <f>I23/SUM(I20:I23)</f>
        <v>1.0101010101010102E-2</v>
      </c>
      <c r="E23" s="13">
        <f>J23/SUM(J20:J23)</f>
        <v>1.7578125E-2</v>
      </c>
      <c r="F23" s="14">
        <f>K23/SUM(K20:K23)</f>
        <v>1.4705882352941176E-2</v>
      </c>
      <c r="I23" s="19">
        <f>割合と人数!P21</f>
        <v>5</v>
      </c>
      <c r="J23" s="19">
        <f>割合と人数!Q21</f>
        <v>18</v>
      </c>
      <c r="K23" s="19">
        <f>割合と人数!R21</f>
        <v>1</v>
      </c>
    </row>
    <row r="24" spans="1:11" ht="18" customHeight="1" x14ac:dyDescent="0.15">
      <c r="A24" s="111">
        <v>5</v>
      </c>
      <c r="B24" s="114" t="s">
        <v>15</v>
      </c>
      <c r="C24" s="6" t="s">
        <v>8</v>
      </c>
      <c r="D24" s="9">
        <f>I24/SUM(I24:I27)</f>
        <v>0.10344827586206896</v>
      </c>
      <c r="E24" s="9">
        <f>J24/SUM(J24:J27)</f>
        <v>0.47957198443579768</v>
      </c>
      <c r="F24" s="10">
        <f>K24/SUM(K24:K27)</f>
        <v>0.11764705882352941</v>
      </c>
      <c r="I24" s="19">
        <f>割合と人数!P22</f>
        <v>51</v>
      </c>
      <c r="J24" s="19">
        <f>割合と人数!Q22</f>
        <v>493</v>
      </c>
      <c r="K24" s="19">
        <f>割合と人数!R22</f>
        <v>8</v>
      </c>
    </row>
    <row r="25" spans="1:11" ht="18" customHeight="1" x14ac:dyDescent="0.15">
      <c r="A25" s="112"/>
      <c r="B25" s="115"/>
      <c r="C25" s="7" t="s">
        <v>9</v>
      </c>
      <c r="D25" s="11">
        <f>I25/SUM(I24:I27)</f>
        <v>0.74239350912778901</v>
      </c>
      <c r="E25" s="11">
        <f>J25/SUM(J24:J27)</f>
        <v>0.42801556420233461</v>
      </c>
      <c r="F25" s="12">
        <f>K25/SUM(K24:K27)</f>
        <v>0.8529411764705882</v>
      </c>
      <c r="I25" s="19">
        <f>割合と人数!P23</f>
        <v>366</v>
      </c>
      <c r="J25" s="19">
        <f>割合と人数!Q23</f>
        <v>440</v>
      </c>
      <c r="K25" s="19">
        <f>割合と人数!R23</f>
        <v>58</v>
      </c>
    </row>
    <row r="26" spans="1:11" ht="18" customHeight="1" x14ac:dyDescent="0.15">
      <c r="A26" s="112"/>
      <c r="B26" s="115"/>
      <c r="C26" s="7" t="s">
        <v>10</v>
      </c>
      <c r="D26" s="11">
        <f>I26/SUM(I24:I27)</f>
        <v>0.1440162271805274</v>
      </c>
      <c r="E26" s="11">
        <f>J26/SUM(J24:J27)</f>
        <v>7.9766536964980539E-2</v>
      </c>
      <c r="F26" s="12">
        <f>K26/SUM(K24:K27)</f>
        <v>1.4705882352941176E-2</v>
      </c>
      <c r="I26" s="19">
        <f>割合と人数!P24</f>
        <v>71</v>
      </c>
      <c r="J26" s="19">
        <f>割合と人数!Q24</f>
        <v>82</v>
      </c>
      <c r="K26" s="19">
        <f>割合と人数!R24</f>
        <v>1</v>
      </c>
    </row>
    <row r="27" spans="1:11" ht="18" customHeight="1" thickBot="1" x14ac:dyDescent="0.2">
      <c r="A27" s="113"/>
      <c r="B27" s="116"/>
      <c r="C27" s="8" t="s">
        <v>11</v>
      </c>
      <c r="D27" s="13">
        <f>I27/SUM(I24:I27)</f>
        <v>1.0141987829614604E-2</v>
      </c>
      <c r="E27" s="13">
        <f>J27/SUM(J24:J27)</f>
        <v>1.264591439688716E-2</v>
      </c>
      <c r="F27" s="14">
        <f>K27/SUM(K24:K27)</f>
        <v>1.4705882352941176E-2</v>
      </c>
      <c r="I27" s="19">
        <f>割合と人数!P25</f>
        <v>5</v>
      </c>
      <c r="J27" s="19">
        <f>割合と人数!Q25</f>
        <v>13</v>
      </c>
      <c r="K27" s="19">
        <f>割合と人数!R25</f>
        <v>1</v>
      </c>
    </row>
    <row r="28" spans="1:11" ht="18" customHeight="1" x14ac:dyDescent="0.15">
      <c r="A28" s="111">
        <v>6</v>
      </c>
      <c r="B28" s="114" t="s">
        <v>16</v>
      </c>
      <c r="C28" s="6" t="s">
        <v>8</v>
      </c>
      <c r="D28" s="9">
        <f>I28/SUM(I28:I31)</f>
        <v>0.14141414141414141</v>
      </c>
      <c r="E28" s="9">
        <f>J28/SUM(J28:J31)</f>
        <v>0.51119766309639725</v>
      </c>
      <c r="F28" s="10">
        <f>K28/SUM(K28:K31)</f>
        <v>0.23529411764705882</v>
      </c>
      <c r="I28" s="19">
        <f>割合と人数!P26</f>
        <v>70</v>
      </c>
      <c r="J28" s="19">
        <f>割合と人数!Q26</f>
        <v>525</v>
      </c>
      <c r="K28" s="19">
        <f>割合と人数!R26</f>
        <v>16</v>
      </c>
    </row>
    <row r="29" spans="1:11" ht="18" customHeight="1" x14ac:dyDescent="0.15">
      <c r="A29" s="112"/>
      <c r="B29" s="115"/>
      <c r="C29" s="7" t="s">
        <v>9</v>
      </c>
      <c r="D29" s="11">
        <f>I29/SUM(I28:I31)</f>
        <v>0.66868686868686866</v>
      </c>
      <c r="E29" s="11">
        <f>J29/SUM(J28:J31)</f>
        <v>0.379746835443038</v>
      </c>
      <c r="F29" s="12">
        <f>K29/SUM(K28:K31)</f>
        <v>0.67647058823529416</v>
      </c>
      <c r="I29" s="19">
        <f>割合と人数!P27</f>
        <v>331</v>
      </c>
      <c r="J29" s="19">
        <f>割合と人数!Q27</f>
        <v>390</v>
      </c>
      <c r="K29" s="19">
        <f>割合と人数!R27</f>
        <v>46</v>
      </c>
    </row>
    <row r="30" spans="1:11" ht="18" customHeight="1" x14ac:dyDescent="0.15">
      <c r="A30" s="112"/>
      <c r="B30" s="115"/>
      <c r="C30" s="7" t="s">
        <v>10</v>
      </c>
      <c r="D30" s="11">
        <f>I30/SUM(I28:I31)</f>
        <v>0.17575757575757575</v>
      </c>
      <c r="E30" s="11">
        <f>J30/SUM(J28:J31)</f>
        <v>9.1528724440116851E-2</v>
      </c>
      <c r="F30" s="12">
        <f>K30/SUM(K28:K31)</f>
        <v>8.8235294117647065E-2</v>
      </c>
      <c r="I30" s="19">
        <f>割合と人数!P28</f>
        <v>87</v>
      </c>
      <c r="J30" s="19">
        <f>割合と人数!Q28</f>
        <v>94</v>
      </c>
      <c r="K30" s="19">
        <f>割合と人数!R28</f>
        <v>6</v>
      </c>
    </row>
    <row r="31" spans="1:11" ht="18" customHeight="1" thickBot="1" x14ac:dyDescent="0.2">
      <c r="A31" s="113"/>
      <c r="B31" s="116"/>
      <c r="C31" s="8" t="s">
        <v>11</v>
      </c>
      <c r="D31" s="13">
        <f>I31/SUM(I28:I31)</f>
        <v>1.4141414141414142E-2</v>
      </c>
      <c r="E31" s="13">
        <f>J31/SUM(J28:J31)</f>
        <v>1.7526777020447908E-2</v>
      </c>
      <c r="F31" s="14">
        <f>K31/SUM(K28:K31)</f>
        <v>0</v>
      </c>
      <c r="I31" s="19">
        <f>割合と人数!P29</f>
        <v>7</v>
      </c>
      <c r="J31" s="19">
        <f>割合と人数!Q29</f>
        <v>18</v>
      </c>
      <c r="K31" s="19">
        <f>割合と人数!R29</f>
        <v>0</v>
      </c>
    </row>
    <row r="32" spans="1:11" ht="18" customHeight="1" x14ac:dyDescent="0.15">
      <c r="A32" s="111">
        <v>7</v>
      </c>
      <c r="B32" s="114" t="s">
        <v>17</v>
      </c>
      <c r="C32" s="6" t="s">
        <v>8</v>
      </c>
      <c r="D32" s="9">
        <f>I32/SUM(I32:I35)</f>
        <v>0.16969696969696971</v>
      </c>
      <c r="E32" s="9">
        <f>J32/SUM(J32:J35)</f>
        <v>0.3701171875</v>
      </c>
      <c r="F32" s="10">
        <f>K32/SUM(K32:K35)</f>
        <v>0.3235294117647059</v>
      </c>
      <c r="I32" s="19">
        <f>割合と人数!P30</f>
        <v>84</v>
      </c>
      <c r="J32" s="19">
        <f>割合と人数!Q30</f>
        <v>379</v>
      </c>
      <c r="K32" s="19">
        <f>割合と人数!R30</f>
        <v>22</v>
      </c>
    </row>
    <row r="33" spans="1:11" ht="18" customHeight="1" x14ac:dyDescent="0.15">
      <c r="A33" s="112"/>
      <c r="B33" s="115"/>
      <c r="C33" s="7" t="s">
        <v>9</v>
      </c>
      <c r="D33" s="11">
        <f>I33/SUM(I32:I35)</f>
        <v>0.65252525252525251</v>
      </c>
      <c r="E33" s="11">
        <f>J33/SUM(J32:J35)</f>
        <v>0.298828125</v>
      </c>
      <c r="F33" s="12">
        <f>K33/SUM(K32:K35)</f>
        <v>0.6029411764705882</v>
      </c>
      <c r="I33" s="19">
        <f>割合と人数!P31</f>
        <v>323</v>
      </c>
      <c r="J33" s="19">
        <f>割合と人数!Q31</f>
        <v>306</v>
      </c>
      <c r="K33" s="19">
        <f>割合と人数!R31</f>
        <v>41</v>
      </c>
    </row>
    <row r="34" spans="1:11" ht="18" customHeight="1" x14ac:dyDescent="0.15">
      <c r="A34" s="112"/>
      <c r="B34" s="115"/>
      <c r="C34" s="7" t="s">
        <v>10</v>
      </c>
      <c r="D34" s="11">
        <f>I34/SUM(I32:I35)</f>
        <v>0.16969696969696971</v>
      </c>
      <c r="E34" s="11">
        <f>J34/SUM(J32:J35)</f>
        <v>0.2353515625</v>
      </c>
      <c r="F34" s="12">
        <f>K34/SUM(K32:K35)</f>
        <v>7.3529411764705885E-2</v>
      </c>
      <c r="I34" s="19">
        <f>割合と人数!P32</f>
        <v>84</v>
      </c>
      <c r="J34" s="19">
        <f>割合と人数!Q32</f>
        <v>241</v>
      </c>
      <c r="K34" s="19">
        <f>割合と人数!R32</f>
        <v>5</v>
      </c>
    </row>
    <row r="35" spans="1:11" ht="18" customHeight="1" thickBot="1" x14ac:dyDescent="0.2">
      <c r="A35" s="113"/>
      <c r="B35" s="116"/>
      <c r="C35" s="8" t="s">
        <v>11</v>
      </c>
      <c r="D35" s="13">
        <f>I35/SUM(I32:I35)</f>
        <v>8.0808080808080808E-3</v>
      </c>
      <c r="E35" s="13">
        <f>J35/SUM(J32:J35)</f>
        <v>9.5703125E-2</v>
      </c>
      <c r="F35" s="14">
        <f>K35/SUM(K32:K35)</f>
        <v>0</v>
      </c>
      <c r="I35" s="19">
        <f>割合と人数!P33</f>
        <v>4</v>
      </c>
      <c r="J35" s="19">
        <f>割合と人数!Q33</f>
        <v>98</v>
      </c>
      <c r="K35" s="19">
        <f>割合と人数!R33</f>
        <v>0</v>
      </c>
    </row>
    <row r="36" spans="1:11" ht="18" customHeight="1" x14ac:dyDescent="0.15">
      <c r="A36" s="111">
        <v>8</v>
      </c>
      <c r="B36" s="114" t="s">
        <v>18</v>
      </c>
      <c r="C36" s="6" t="s">
        <v>8</v>
      </c>
      <c r="D36" s="9">
        <f>I36/SUM(I36:I39)</f>
        <v>0.24193548387096775</v>
      </c>
      <c r="E36" s="9">
        <f>J36/SUM(J36:J39)</f>
        <v>0.54740957966764414</v>
      </c>
      <c r="F36" s="10">
        <f>K36/SUM(K36:K39)</f>
        <v>0.19402985074626866</v>
      </c>
      <c r="I36" s="19">
        <f>割合と人数!P34</f>
        <v>120</v>
      </c>
      <c r="J36" s="19">
        <f>割合と人数!Q34</f>
        <v>560</v>
      </c>
      <c r="K36" s="19">
        <f>割合と人数!R34</f>
        <v>13</v>
      </c>
    </row>
    <row r="37" spans="1:11" ht="18" customHeight="1" x14ac:dyDescent="0.15">
      <c r="A37" s="112"/>
      <c r="B37" s="115"/>
      <c r="C37" s="7" t="s">
        <v>9</v>
      </c>
      <c r="D37" s="11">
        <f>I37/SUM(I36:I39)</f>
        <v>0.63709677419354838</v>
      </c>
      <c r="E37" s="11">
        <f>J37/SUM(J36:J39)</f>
        <v>0.35972629521016619</v>
      </c>
      <c r="F37" s="12">
        <f>K37/SUM(K36:K39)</f>
        <v>0.77611940298507465</v>
      </c>
      <c r="I37" s="19">
        <f>割合と人数!P35</f>
        <v>316</v>
      </c>
      <c r="J37" s="19">
        <f>割合と人数!Q35</f>
        <v>368</v>
      </c>
      <c r="K37" s="19">
        <f>割合と人数!R35</f>
        <v>52</v>
      </c>
    </row>
    <row r="38" spans="1:11" ht="18" customHeight="1" x14ac:dyDescent="0.15">
      <c r="A38" s="112"/>
      <c r="B38" s="115"/>
      <c r="C38" s="7" t="s">
        <v>10</v>
      </c>
      <c r="D38" s="11">
        <f>I38/SUM(I36:I39)</f>
        <v>0.11491935483870967</v>
      </c>
      <c r="E38" s="11">
        <f>J38/SUM(J36:J39)</f>
        <v>8.2111436950146624E-2</v>
      </c>
      <c r="F38" s="12">
        <f>K38/SUM(K36:K39)</f>
        <v>2.9850746268656716E-2</v>
      </c>
      <c r="I38" s="19">
        <f>割合と人数!P36</f>
        <v>57</v>
      </c>
      <c r="J38" s="19">
        <f>割合と人数!Q36</f>
        <v>84</v>
      </c>
      <c r="K38" s="19">
        <f>割合と人数!R36</f>
        <v>2</v>
      </c>
    </row>
    <row r="39" spans="1:11" ht="18" customHeight="1" thickBot="1" x14ac:dyDescent="0.2">
      <c r="A39" s="113"/>
      <c r="B39" s="116"/>
      <c r="C39" s="8" t="s">
        <v>11</v>
      </c>
      <c r="D39" s="13">
        <f>I39/SUM(I36:I39)</f>
        <v>6.0483870967741934E-3</v>
      </c>
      <c r="E39" s="13">
        <f>J39/SUM(J36:J39)</f>
        <v>1.0752688172043012E-2</v>
      </c>
      <c r="F39" s="14">
        <f>K39/SUM(K36:K39)</f>
        <v>0</v>
      </c>
      <c r="I39" s="19">
        <f>割合と人数!P37</f>
        <v>3</v>
      </c>
      <c r="J39" s="19">
        <f>割合と人数!Q37</f>
        <v>11</v>
      </c>
      <c r="K39" s="19">
        <f>割合と人数!R37</f>
        <v>0</v>
      </c>
    </row>
    <row r="40" spans="1:11" ht="18" customHeight="1" x14ac:dyDescent="0.15">
      <c r="A40" s="111">
        <v>9</v>
      </c>
      <c r="B40" s="114" t="s">
        <v>19</v>
      </c>
      <c r="C40" s="6" t="s">
        <v>8</v>
      </c>
      <c r="D40" s="9">
        <f>I40/SUM(I40:I43)</f>
        <v>0.25403225806451613</v>
      </c>
      <c r="E40" s="9">
        <f>J40/SUM(J40:J43)</f>
        <v>0.55155642023346307</v>
      </c>
      <c r="F40" s="10">
        <f>K40/SUM(K40:K43)</f>
        <v>0.15942028985507245</v>
      </c>
      <c r="I40" s="19">
        <f>割合と人数!P38</f>
        <v>126</v>
      </c>
      <c r="J40" s="19">
        <f>割合と人数!Q38</f>
        <v>567</v>
      </c>
      <c r="K40" s="19">
        <f>割合と人数!R38</f>
        <v>11</v>
      </c>
    </row>
    <row r="41" spans="1:11" ht="18" customHeight="1" x14ac:dyDescent="0.15">
      <c r="A41" s="112"/>
      <c r="B41" s="115"/>
      <c r="C41" s="7" t="s">
        <v>9</v>
      </c>
      <c r="D41" s="11">
        <f>I41/SUM(I40:I43)</f>
        <v>0.657258064516129</v>
      </c>
      <c r="E41" s="11">
        <f>J41/SUM(J40:J43)</f>
        <v>0.34824902723735407</v>
      </c>
      <c r="F41" s="12">
        <f>K41/SUM(K40:K43)</f>
        <v>0.82608695652173914</v>
      </c>
      <c r="I41" s="19">
        <f>割合と人数!P39</f>
        <v>326</v>
      </c>
      <c r="J41" s="19">
        <f>割合と人数!Q39</f>
        <v>358</v>
      </c>
      <c r="K41" s="19">
        <f>割合と人数!R39</f>
        <v>57</v>
      </c>
    </row>
    <row r="42" spans="1:11" ht="18" customHeight="1" x14ac:dyDescent="0.15">
      <c r="A42" s="112"/>
      <c r="B42" s="115"/>
      <c r="C42" s="7" t="s">
        <v>10</v>
      </c>
      <c r="D42" s="11">
        <f>I42/SUM(I40:I43)</f>
        <v>7.8629032258064516E-2</v>
      </c>
      <c r="E42" s="11">
        <f>J42/SUM(J40:J43)</f>
        <v>8.3657587548638127E-2</v>
      </c>
      <c r="F42" s="12">
        <f>K42/SUM(K40:K43)</f>
        <v>1.4492753623188406E-2</v>
      </c>
      <c r="I42" s="19">
        <f>割合と人数!P40</f>
        <v>39</v>
      </c>
      <c r="J42" s="19">
        <f>割合と人数!Q40</f>
        <v>86</v>
      </c>
      <c r="K42" s="19">
        <f>割合と人数!R40</f>
        <v>1</v>
      </c>
    </row>
    <row r="43" spans="1:11" ht="18" customHeight="1" thickBot="1" x14ac:dyDescent="0.2">
      <c r="A43" s="113"/>
      <c r="B43" s="116"/>
      <c r="C43" s="8" t="s">
        <v>11</v>
      </c>
      <c r="D43" s="13">
        <f>I43/SUM(I40:I43)</f>
        <v>1.0080645161290322E-2</v>
      </c>
      <c r="E43" s="13">
        <f>J43/SUM(J40:J43)</f>
        <v>1.6536964980544747E-2</v>
      </c>
      <c r="F43" s="14">
        <f>K43/SUM(K40:K43)</f>
        <v>0</v>
      </c>
      <c r="I43" s="19">
        <f>割合と人数!P41</f>
        <v>5</v>
      </c>
      <c r="J43" s="19">
        <f>割合と人数!Q41</f>
        <v>17</v>
      </c>
      <c r="K43" s="19">
        <f>割合と人数!R41</f>
        <v>0</v>
      </c>
    </row>
    <row r="44" spans="1:11" ht="18" customHeight="1" x14ac:dyDescent="0.15">
      <c r="A44" s="111">
        <v>10</v>
      </c>
      <c r="B44" s="114" t="s">
        <v>20</v>
      </c>
      <c r="C44" s="6" t="s">
        <v>8</v>
      </c>
      <c r="D44" s="9">
        <f>I44/SUM(I44:I47)</f>
        <v>0.22222222222222221</v>
      </c>
      <c r="E44" s="9">
        <f>J44/SUM(J44:J47)</f>
        <v>0.46875</v>
      </c>
      <c r="F44" s="10">
        <f>K44/SUM(K44:K47)</f>
        <v>0.39705882352941174</v>
      </c>
      <c r="I44" s="19">
        <f>割合と人数!P42</f>
        <v>110</v>
      </c>
      <c r="J44" s="19">
        <f>割合と人数!Q42</f>
        <v>480</v>
      </c>
      <c r="K44" s="19">
        <f>割合と人数!R42</f>
        <v>27</v>
      </c>
    </row>
    <row r="45" spans="1:11" ht="18" customHeight="1" x14ac:dyDescent="0.15">
      <c r="A45" s="112"/>
      <c r="B45" s="115"/>
      <c r="C45" s="7" t="s">
        <v>9</v>
      </c>
      <c r="D45" s="11">
        <f>I45/SUM(I44:I47)</f>
        <v>0.72121212121212119</v>
      </c>
      <c r="E45" s="11">
        <f>J45/SUM(J44:J47)</f>
        <v>0.4052734375</v>
      </c>
      <c r="F45" s="12">
        <f>K45/SUM(K44:K47)</f>
        <v>0.55882352941176472</v>
      </c>
      <c r="I45" s="19">
        <f>割合と人数!P43</f>
        <v>357</v>
      </c>
      <c r="J45" s="19">
        <f>割合と人数!Q43</f>
        <v>415</v>
      </c>
      <c r="K45" s="19">
        <f>割合と人数!R43</f>
        <v>38</v>
      </c>
    </row>
    <row r="46" spans="1:11" ht="18" customHeight="1" x14ac:dyDescent="0.15">
      <c r="A46" s="112"/>
      <c r="B46" s="115"/>
      <c r="C46" s="7" t="s">
        <v>10</v>
      </c>
      <c r="D46" s="11">
        <f>I46/SUM(I44:I47)</f>
        <v>5.4545454545454543E-2</v>
      </c>
      <c r="E46" s="11">
        <f>J46/SUM(J44:J47)</f>
        <v>0.1025390625</v>
      </c>
      <c r="F46" s="12">
        <f>K46/SUM(K44:K47)</f>
        <v>4.4117647058823532E-2</v>
      </c>
      <c r="I46" s="19">
        <f>割合と人数!P44</f>
        <v>27</v>
      </c>
      <c r="J46" s="19">
        <f>割合と人数!Q44</f>
        <v>105</v>
      </c>
      <c r="K46" s="19">
        <f>割合と人数!R44</f>
        <v>3</v>
      </c>
    </row>
    <row r="47" spans="1:11" ht="18" customHeight="1" thickBot="1" x14ac:dyDescent="0.2">
      <c r="A47" s="113"/>
      <c r="B47" s="116"/>
      <c r="C47" s="8" t="s">
        <v>11</v>
      </c>
      <c r="D47" s="13">
        <f>I47/SUM(I44:I47)</f>
        <v>2.0202020202020202E-3</v>
      </c>
      <c r="E47" s="13">
        <f>J47/SUM(J44:J47)</f>
        <v>2.34375E-2</v>
      </c>
      <c r="F47" s="14">
        <f>K47/SUM(K44:K47)</f>
        <v>0</v>
      </c>
      <c r="I47" s="19">
        <f>割合と人数!P45</f>
        <v>1</v>
      </c>
      <c r="J47" s="19">
        <f>割合と人数!Q45</f>
        <v>24</v>
      </c>
      <c r="K47" s="19">
        <f>割合と人数!R45</f>
        <v>0</v>
      </c>
    </row>
  </sheetData>
  <mergeCells count="21">
    <mergeCell ref="A44:A47"/>
    <mergeCell ref="B44:B47"/>
    <mergeCell ref="A32:A35"/>
    <mergeCell ref="B32:B35"/>
    <mergeCell ref="A36:A39"/>
    <mergeCell ref="B36:B39"/>
    <mergeCell ref="A40:A43"/>
    <mergeCell ref="B40:B43"/>
    <mergeCell ref="A20:A23"/>
    <mergeCell ref="B20:B23"/>
    <mergeCell ref="A24:A27"/>
    <mergeCell ref="B24:B27"/>
    <mergeCell ref="A28:A31"/>
    <mergeCell ref="B28:B31"/>
    <mergeCell ref="A16:A19"/>
    <mergeCell ref="B16:B19"/>
    <mergeCell ref="B8:B11"/>
    <mergeCell ref="A8:A11"/>
    <mergeCell ref="A7:B7"/>
    <mergeCell ref="A12:A15"/>
    <mergeCell ref="B12:B15"/>
  </mergeCells>
  <phoneticPr fontId="2"/>
  <pageMargins left="0.70866141732283472" right="0.51181102362204722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5"/>
  <sheetViews>
    <sheetView tabSelected="1" view="pageBreakPreview" zoomScale="90" zoomScaleNormal="60" zoomScaleSheet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2" sqref="C12"/>
    </sheetView>
  </sheetViews>
  <sheetFormatPr defaultRowHeight="13.5" x14ac:dyDescent="0.15"/>
  <cols>
    <col min="1" max="1" width="4.25" style="1" bestFit="1" customWidth="1"/>
    <col min="2" max="2" width="21.125" customWidth="1"/>
    <col min="3" max="3" width="5.375" customWidth="1"/>
    <col min="4" max="5" width="10" customWidth="1"/>
    <col min="6" max="6" width="9.875" customWidth="1"/>
    <col min="7" max="7" width="7.375" customWidth="1"/>
    <col min="8" max="10" width="10" customWidth="1"/>
    <col min="11" max="11" width="7.375" customWidth="1"/>
    <col min="12" max="14" width="10" customWidth="1"/>
    <col min="15" max="15" width="7.375" customWidth="1"/>
    <col min="16" max="18" width="8.375" customWidth="1"/>
    <col min="19" max="19" width="7.75" customWidth="1"/>
    <col min="21" max="22" width="9" style="33"/>
    <col min="23" max="23" width="3.375" style="33" customWidth="1"/>
    <col min="24" max="25" width="9" style="33"/>
    <col min="26" max="26" width="4.125" style="33" customWidth="1"/>
    <col min="27" max="28" width="9" style="33"/>
  </cols>
  <sheetData>
    <row r="1" spans="1:46" ht="20.25" customHeight="1" x14ac:dyDescent="0.15">
      <c r="A1" s="155" t="s">
        <v>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39"/>
      <c r="T1" s="21"/>
      <c r="U1" s="34"/>
      <c r="V1" s="34"/>
      <c r="W1" s="34"/>
      <c r="X1" s="34"/>
      <c r="Y1" s="34"/>
      <c r="Z1" s="34"/>
      <c r="AA1" s="34"/>
      <c r="AB1" s="34"/>
      <c r="AC1" s="21"/>
      <c r="AD1" s="21"/>
    </row>
    <row r="2" spans="1:46" ht="16.5" customHeight="1" x14ac:dyDescent="0.15">
      <c r="P2" s="166" t="s">
        <v>22</v>
      </c>
      <c r="Q2" s="166"/>
      <c r="R2" s="166"/>
      <c r="S2" s="1"/>
      <c r="T2" s="17"/>
      <c r="U2" s="35"/>
      <c r="V2" s="35"/>
      <c r="W2" s="35"/>
      <c r="X2" s="35"/>
      <c r="Y2" s="35"/>
      <c r="Z2" s="35"/>
      <c r="AA2" s="35"/>
      <c r="AB2" s="35"/>
      <c r="AC2" s="17"/>
      <c r="AD2" s="17"/>
      <c r="AJ2" s="55"/>
    </row>
    <row r="3" spans="1:46" ht="20.25" customHeight="1" thickBot="1" x14ac:dyDescent="0.2">
      <c r="A3" s="167" t="s">
        <v>1</v>
      </c>
      <c r="B3" s="167"/>
      <c r="C3" s="167"/>
      <c r="D3" s="168"/>
      <c r="E3" s="168"/>
      <c r="F3" s="168"/>
      <c r="G3" s="168"/>
      <c r="H3" s="168"/>
      <c r="I3" s="168"/>
      <c r="AF3" s="119" t="s">
        <v>23</v>
      </c>
      <c r="AG3" s="120"/>
      <c r="AH3" s="120"/>
      <c r="AI3" s="120"/>
      <c r="AJ3" s="120"/>
      <c r="AK3" s="120"/>
      <c r="AL3" s="121"/>
      <c r="AM3" s="119" t="s">
        <v>24</v>
      </c>
      <c r="AN3" s="120"/>
      <c r="AO3" s="120"/>
      <c r="AP3" s="120"/>
      <c r="AQ3" s="120"/>
      <c r="AR3" s="120"/>
      <c r="AS3" s="121"/>
      <c r="AT3" s="54" t="s">
        <v>25</v>
      </c>
    </row>
    <row r="4" spans="1:46" ht="15" customHeight="1" thickTop="1" x14ac:dyDescent="0.15">
      <c r="A4" s="160" t="s">
        <v>2</v>
      </c>
      <c r="B4" s="161"/>
      <c r="C4" s="158" t="s">
        <v>3</v>
      </c>
      <c r="D4" s="156" t="s">
        <v>26</v>
      </c>
      <c r="E4" s="135" t="s">
        <v>27</v>
      </c>
      <c r="F4" s="135"/>
      <c r="G4" s="136"/>
      <c r="H4" s="164" t="s">
        <v>28</v>
      </c>
      <c r="I4" s="154" t="s">
        <v>27</v>
      </c>
      <c r="J4" s="135"/>
      <c r="K4" s="136"/>
      <c r="L4" s="156" t="s">
        <v>29</v>
      </c>
      <c r="M4" s="135" t="s">
        <v>27</v>
      </c>
      <c r="N4" s="135"/>
      <c r="O4" s="136"/>
      <c r="P4" s="145" t="s">
        <v>30</v>
      </c>
      <c r="Q4" s="146"/>
      <c r="R4" s="147"/>
      <c r="S4" s="48"/>
      <c r="T4" s="125" t="s">
        <v>3</v>
      </c>
      <c r="U4" s="122" t="s">
        <v>4</v>
      </c>
      <c r="V4" s="123"/>
      <c r="W4" s="57" t="s">
        <v>31</v>
      </c>
      <c r="X4" s="122" t="s">
        <v>5</v>
      </c>
      <c r="Y4" s="123"/>
      <c r="Z4" s="57" t="s">
        <v>31</v>
      </c>
      <c r="AA4" s="122" t="s">
        <v>6</v>
      </c>
      <c r="AB4" s="124"/>
      <c r="AC4" s="31"/>
      <c r="AD4" s="31"/>
      <c r="AF4" s="18" t="s">
        <v>32</v>
      </c>
      <c r="AG4" s="18" t="s">
        <v>33</v>
      </c>
      <c r="AH4" s="18" t="s">
        <v>34</v>
      </c>
      <c r="AI4" s="18" t="s">
        <v>35</v>
      </c>
      <c r="AJ4" s="18" t="s">
        <v>36</v>
      </c>
      <c r="AK4" s="18" t="s">
        <v>37</v>
      </c>
      <c r="AL4" s="18" t="s">
        <v>38</v>
      </c>
      <c r="AM4" s="18" t="s">
        <v>32</v>
      </c>
      <c r="AN4" s="18" t="s">
        <v>33</v>
      </c>
      <c r="AO4" s="18" t="s">
        <v>34</v>
      </c>
      <c r="AP4" s="18" t="s">
        <v>35</v>
      </c>
      <c r="AQ4" s="18" t="s">
        <v>36</v>
      </c>
      <c r="AR4" s="18" t="s">
        <v>37</v>
      </c>
      <c r="AS4" s="18" t="s">
        <v>38</v>
      </c>
      <c r="AT4" s="30"/>
    </row>
    <row r="5" spans="1:46" ht="24.75" customHeight="1" thickBot="1" x14ac:dyDescent="0.2">
      <c r="A5" s="162"/>
      <c r="B5" s="163"/>
      <c r="C5" s="159"/>
      <c r="D5" s="157"/>
      <c r="E5" s="41" t="s">
        <v>39</v>
      </c>
      <c r="F5" s="40" t="s">
        <v>40</v>
      </c>
      <c r="G5" s="89" t="s">
        <v>41</v>
      </c>
      <c r="H5" s="165"/>
      <c r="I5" s="86" t="s">
        <v>39</v>
      </c>
      <c r="J5" s="40" t="s">
        <v>40</v>
      </c>
      <c r="K5" s="89" t="s">
        <v>41</v>
      </c>
      <c r="L5" s="157"/>
      <c r="M5" s="41" t="s">
        <v>39</v>
      </c>
      <c r="N5" s="40" t="s">
        <v>40</v>
      </c>
      <c r="O5" s="89" t="s">
        <v>41</v>
      </c>
      <c r="P5" s="107" t="s">
        <v>42</v>
      </c>
      <c r="Q5" s="108" t="s">
        <v>43</v>
      </c>
      <c r="R5" s="109" t="s">
        <v>44</v>
      </c>
      <c r="S5" s="48"/>
      <c r="T5" s="126"/>
      <c r="U5" s="58" t="s">
        <v>45</v>
      </c>
      <c r="V5" s="58" t="s">
        <v>46</v>
      </c>
      <c r="W5" s="58"/>
      <c r="X5" s="58" t="s">
        <v>45</v>
      </c>
      <c r="Y5" s="58" t="s">
        <v>46</v>
      </c>
      <c r="Z5" s="58"/>
      <c r="AA5" s="58" t="s">
        <v>45</v>
      </c>
      <c r="AB5" s="58" t="s">
        <v>46</v>
      </c>
      <c r="AC5" s="31"/>
      <c r="AD5" s="31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30"/>
    </row>
    <row r="6" spans="1:46" ht="15" customHeight="1" x14ac:dyDescent="0.15">
      <c r="A6" s="177">
        <v>1</v>
      </c>
      <c r="B6" s="180" t="s">
        <v>7</v>
      </c>
      <c r="C6" s="81" t="s">
        <v>8</v>
      </c>
      <c r="D6" s="93">
        <f>P6/SUM(P6:P9)</f>
        <v>0.28973843058350102</v>
      </c>
      <c r="E6" s="73">
        <f t="shared" ref="E6:E45" si="0">V6-U6</f>
        <v>-3.2261569416498992E-2</v>
      </c>
      <c r="F6" s="139">
        <f>E6+E7</f>
        <v>6.4567404426559283E-3</v>
      </c>
      <c r="G6" s="129" t="s">
        <v>47</v>
      </c>
      <c r="H6" s="99">
        <f>Q6/SUM(Q6:Q9)</f>
        <v>0.46303501945525294</v>
      </c>
      <c r="I6" s="46">
        <f t="shared" ref="I6:I45" si="1">Y6-X6</f>
        <v>4.0035019455252951E-2</v>
      </c>
      <c r="J6" s="139">
        <f>I6+I7</f>
        <v>2.4396887159533476E-3</v>
      </c>
      <c r="K6" s="129" t="s">
        <v>47</v>
      </c>
      <c r="L6" s="93">
        <f>R6/SUM(R6:R9)</f>
        <v>0.11594202898550725</v>
      </c>
      <c r="M6" s="73">
        <f t="shared" ref="M6:M45" si="2">AB6-AA6</f>
        <v>-6.6057971014492747E-2</v>
      </c>
      <c r="N6" s="141">
        <f>M6+M7</f>
        <v>-1.0985507246376827E-2</v>
      </c>
      <c r="O6" s="131" t="s">
        <v>48</v>
      </c>
      <c r="P6" s="44">
        <v>144</v>
      </c>
      <c r="Q6" s="15">
        <v>476</v>
      </c>
      <c r="R6" s="16">
        <v>8</v>
      </c>
      <c r="S6" s="32"/>
      <c r="T6" s="59" t="s">
        <v>49</v>
      </c>
      <c r="U6" s="110">
        <v>0.32200000000000001</v>
      </c>
      <c r="V6" s="60">
        <f t="shared" ref="V6:V45" si="3">D6</f>
        <v>0.28973843058350102</v>
      </c>
      <c r="W6" s="60"/>
      <c r="X6" s="110">
        <v>0.42299999999999999</v>
      </c>
      <c r="Y6" s="60">
        <f>H6</f>
        <v>0.46303501945525294</v>
      </c>
      <c r="Z6" s="60"/>
      <c r="AA6" s="110">
        <v>0.182</v>
      </c>
      <c r="AB6" s="60">
        <f>L6</f>
        <v>0.11594202898550725</v>
      </c>
      <c r="AC6" s="32"/>
      <c r="AD6" s="32"/>
      <c r="AF6" s="56">
        <v>54</v>
      </c>
      <c r="AG6" s="56">
        <v>39</v>
      </c>
      <c r="AH6" s="56">
        <v>38</v>
      </c>
      <c r="AI6" s="56">
        <v>40</v>
      </c>
      <c r="AJ6" s="56">
        <v>43</v>
      </c>
      <c r="AK6" s="56">
        <v>24</v>
      </c>
      <c r="AL6" s="56">
        <v>7</v>
      </c>
      <c r="AM6" s="56">
        <v>141</v>
      </c>
      <c r="AN6" s="56">
        <v>96</v>
      </c>
      <c r="AO6" s="56">
        <v>62</v>
      </c>
      <c r="AP6" s="56">
        <v>63</v>
      </c>
      <c r="AQ6" s="56">
        <v>54</v>
      </c>
      <c r="AR6" s="56">
        <v>55</v>
      </c>
      <c r="AS6" s="56">
        <v>11</v>
      </c>
      <c r="AT6" s="56">
        <v>14</v>
      </c>
    </row>
    <row r="7" spans="1:46" ht="15" customHeight="1" x14ac:dyDescent="0.15">
      <c r="A7" s="178"/>
      <c r="B7" s="181"/>
      <c r="C7" s="82" t="s">
        <v>9</v>
      </c>
      <c r="D7" s="94">
        <f>P7/SUM(P6:P9)</f>
        <v>0.61971830985915488</v>
      </c>
      <c r="E7" s="74">
        <f t="shared" si="0"/>
        <v>3.871830985915492E-2</v>
      </c>
      <c r="F7" s="137"/>
      <c r="G7" s="127"/>
      <c r="H7" s="100">
        <f>Q7/SUM(Q6:Q9)</f>
        <v>0.37840466926070038</v>
      </c>
      <c r="I7" s="36">
        <f t="shared" si="1"/>
        <v>-3.7595330739299604E-2</v>
      </c>
      <c r="J7" s="137"/>
      <c r="K7" s="127"/>
      <c r="L7" s="94">
        <f>R7/SUM(R6:R9)</f>
        <v>0.85507246376811596</v>
      </c>
      <c r="M7" s="74">
        <f t="shared" si="2"/>
        <v>5.507246376811592E-2</v>
      </c>
      <c r="N7" s="142"/>
      <c r="O7" s="132"/>
      <c r="P7" s="38">
        <v>308</v>
      </c>
      <c r="Q7" s="22">
        <v>389</v>
      </c>
      <c r="R7" s="23">
        <v>59</v>
      </c>
      <c r="S7" s="32"/>
      <c r="T7" s="59" t="s">
        <v>50</v>
      </c>
      <c r="U7" s="110">
        <v>0.58099999999999996</v>
      </c>
      <c r="V7" s="60">
        <f t="shared" si="3"/>
        <v>0.61971830985915488</v>
      </c>
      <c r="W7" s="60"/>
      <c r="X7" s="110">
        <v>0.41599999999999998</v>
      </c>
      <c r="Y7" s="60">
        <f>H7</f>
        <v>0.37840466926070038</v>
      </c>
      <c r="Z7" s="60"/>
      <c r="AA7" s="110">
        <v>0.8</v>
      </c>
      <c r="AB7" s="60">
        <f t="shared" ref="AB7:AB45" si="4">L7</f>
        <v>0.85507246376811596</v>
      </c>
      <c r="AC7" s="32"/>
      <c r="AD7" s="32"/>
      <c r="AF7" s="56">
        <v>57</v>
      </c>
      <c r="AG7" s="56">
        <v>75</v>
      </c>
      <c r="AH7" s="56">
        <v>52</v>
      </c>
      <c r="AI7" s="56">
        <v>62</v>
      </c>
      <c r="AJ7" s="56">
        <v>72</v>
      </c>
      <c r="AK7" s="56">
        <v>85</v>
      </c>
      <c r="AL7" s="56">
        <v>8</v>
      </c>
      <c r="AM7" s="56">
        <v>41</v>
      </c>
      <c r="AN7" s="56">
        <v>58</v>
      </c>
      <c r="AO7" s="56">
        <v>83</v>
      </c>
      <c r="AP7" s="56">
        <v>73</v>
      </c>
      <c r="AQ7" s="56">
        <v>91</v>
      </c>
      <c r="AR7" s="56">
        <v>93</v>
      </c>
      <c r="AS7" s="56">
        <v>12</v>
      </c>
      <c r="AT7" s="56">
        <v>37</v>
      </c>
    </row>
    <row r="8" spans="1:46" ht="15" customHeight="1" x14ac:dyDescent="0.15">
      <c r="A8" s="178"/>
      <c r="B8" s="181"/>
      <c r="C8" s="82" t="s">
        <v>10</v>
      </c>
      <c r="D8" s="94">
        <f>P8/SUM(P6:P9)</f>
        <v>8.249496981891348E-2</v>
      </c>
      <c r="E8" s="74">
        <f t="shared" si="0"/>
        <v>-5.5050301810865149E-3</v>
      </c>
      <c r="F8" s="137">
        <f>E8+E9</f>
        <v>-6.45674044265593E-3</v>
      </c>
      <c r="G8" s="127" t="s">
        <v>48</v>
      </c>
      <c r="H8" s="100">
        <f>Q8/SUM(Q6:Q9)</f>
        <v>0.12743190661478598</v>
      </c>
      <c r="I8" s="36">
        <f t="shared" si="1"/>
        <v>5.4319066147859862E-3</v>
      </c>
      <c r="J8" s="137">
        <f>I8+I9</f>
        <v>-2.4396887159533129E-3</v>
      </c>
      <c r="K8" s="127" t="s">
        <v>48</v>
      </c>
      <c r="L8" s="94">
        <f>R8/SUM(R6:R9)</f>
        <v>2.8985507246376812E-2</v>
      </c>
      <c r="M8" s="74">
        <f t="shared" si="2"/>
        <v>1.0985507246376813E-2</v>
      </c>
      <c r="N8" s="142">
        <f>M8+M9</f>
        <v>1.0985507246376813E-2</v>
      </c>
      <c r="O8" s="132" t="s">
        <v>47</v>
      </c>
      <c r="P8" s="38">
        <v>41</v>
      </c>
      <c r="Q8" s="22">
        <v>131</v>
      </c>
      <c r="R8" s="23">
        <v>2</v>
      </c>
      <c r="S8" s="32"/>
      <c r="T8" s="59" t="s">
        <v>51</v>
      </c>
      <c r="U8" s="110">
        <v>8.7999999999999995E-2</v>
      </c>
      <c r="V8" s="60">
        <f t="shared" si="3"/>
        <v>8.249496981891348E-2</v>
      </c>
      <c r="W8" s="60"/>
      <c r="X8" s="110">
        <v>0.122</v>
      </c>
      <c r="Y8" s="60">
        <f t="shared" ref="Y8:Y45" si="5">H8</f>
        <v>0.12743190661478598</v>
      </c>
      <c r="Z8" s="60"/>
      <c r="AA8" s="110">
        <v>1.7999999999999999E-2</v>
      </c>
      <c r="AB8" s="60">
        <f t="shared" si="4"/>
        <v>2.8985507246376812E-2</v>
      </c>
      <c r="AC8" s="32"/>
      <c r="AD8" s="32"/>
      <c r="AF8" s="56">
        <v>1</v>
      </c>
      <c r="AG8" s="56">
        <v>7</v>
      </c>
      <c r="AH8" s="56">
        <v>8</v>
      </c>
      <c r="AI8" s="56">
        <v>10</v>
      </c>
      <c r="AJ8" s="56">
        <v>7</v>
      </c>
      <c r="AK8" s="56">
        <v>11</v>
      </c>
      <c r="AL8" s="56">
        <v>6</v>
      </c>
      <c r="AM8" s="56">
        <v>11</v>
      </c>
      <c r="AN8" s="56">
        <v>22</v>
      </c>
      <c r="AO8" s="56">
        <v>14</v>
      </c>
      <c r="AP8" s="56">
        <v>17</v>
      </c>
      <c r="AQ8" s="56">
        <v>21</v>
      </c>
      <c r="AR8" s="56">
        <v>15</v>
      </c>
      <c r="AS8" s="56">
        <v>4</v>
      </c>
      <c r="AT8" s="56">
        <v>1</v>
      </c>
    </row>
    <row r="9" spans="1:46" ht="15" customHeight="1" thickBot="1" x14ac:dyDescent="0.2">
      <c r="A9" s="179"/>
      <c r="B9" s="182"/>
      <c r="C9" s="83" t="s">
        <v>11</v>
      </c>
      <c r="D9" s="95">
        <f>P9/SUM(P6:P9)</f>
        <v>8.0482897384305842E-3</v>
      </c>
      <c r="E9" s="75">
        <f t="shared" si="0"/>
        <v>-9.5171026156941514E-4</v>
      </c>
      <c r="F9" s="140"/>
      <c r="G9" s="130"/>
      <c r="H9" s="101">
        <f>Q9/SUM(Q6:Q9)</f>
        <v>3.1128404669260701E-2</v>
      </c>
      <c r="I9" s="45">
        <f t="shared" si="1"/>
        <v>-7.8715953307392991E-3</v>
      </c>
      <c r="J9" s="140"/>
      <c r="K9" s="130"/>
      <c r="L9" s="95">
        <f>R9/SUM(R6:R9)</f>
        <v>0</v>
      </c>
      <c r="M9" s="75">
        <f t="shared" si="2"/>
        <v>0</v>
      </c>
      <c r="N9" s="143"/>
      <c r="O9" s="133"/>
      <c r="P9" s="42">
        <v>4</v>
      </c>
      <c r="Q9" s="24">
        <v>32</v>
      </c>
      <c r="R9" s="25">
        <v>0</v>
      </c>
      <c r="S9" s="32"/>
      <c r="T9" s="59" t="s">
        <v>52</v>
      </c>
      <c r="U9" s="110">
        <v>8.9999999999999993E-3</v>
      </c>
      <c r="V9" s="60">
        <f t="shared" si="3"/>
        <v>8.0482897384305842E-3</v>
      </c>
      <c r="W9" s="60"/>
      <c r="X9" s="110">
        <v>3.9E-2</v>
      </c>
      <c r="Y9" s="60">
        <f t="shared" si="5"/>
        <v>3.1128404669260701E-2</v>
      </c>
      <c r="Z9" s="60"/>
      <c r="AA9" s="110">
        <v>0</v>
      </c>
      <c r="AB9" s="60">
        <f t="shared" si="4"/>
        <v>0</v>
      </c>
      <c r="AC9" s="32"/>
      <c r="AD9" s="32"/>
      <c r="AF9" s="56">
        <v>0</v>
      </c>
      <c r="AG9" s="56">
        <v>0</v>
      </c>
      <c r="AH9" s="56">
        <v>1</v>
      </c>
      <c r="AI9" s="56">
        <v>0</v>
      </c>
      <c r="AJ9" s="56">
        <v>1</v>
      </c>
      <c r="AK9" s="56">
        <v>0</v>
      </c>
      <c r="AL9" s="56">
        <v>0</v>
      </c>
      <c r="AM9" s="56">
        <v>4</v>
      </c>
      <c r="AN9" s="56">
        <v>5</v>
      </c>
      <c r="AO9" s="56">
        <v>6</v>
      </c>
      <c r="AP9" s="56">
        <v>6</v>
      </c>
      <c r="AQ9" s="56">
        <v>0</v>
      </c>
      <c r="AR9" s="56">
        <v>7</v>
      </c>
      <c r="AS9" s="56">
        <v>3</v>
      </c>
      <c r="AT9" s="56">
        <v>0</v>
      </c>
    </row>
    <row r="10" spans="1:46" ht="15" customHeight="1" x14ac:dyDescent="0.15">
      <c r="A10" s="183">
        <v>2</v>
      </c>
      <c r="B10" s="169" t="s">
        <v>12</v>
      </c>
      <c r="C10" s="84" t="s">
        <v>8</v>
      </c>
      <c r="D10" s="96">
        <f>P10/SUM(P10:P13)</f>
        <v>0.14141414141414141</v>
      </c>
      <c r="E10" s="79">
        <f t="shared" si="0"/>
        <v>-3.0585858585858577E-2</v>
      </c>
      <c r="F10" s="144">
        <f>E10+E11</f>
        <v>-3.0292929292929233E-2</v>
      </c>
      <c r="G10" s="134" t="s">
        <v>48</v>
      </c>
      <c r="H10" s="102">
        <f>Q10/SUM(Q10:Q13)</f>
        <v>0.40408958130477118</v>
      </c>
      <c r="I10" s="87">
        <f t="shared" si="1"/>
        <v>6.7089581304771162E-2</v>
      </c>
      <c r="J10" s="152">
        <f t="shared" ref="J10" si="6">I10+I11</f>
        <v>4.3891918208373903E-2</v>
      </c>
      <c r="K10" s="149" t="s">
        <v>47</v>
      </c>
      <c r="L10" s="105">
        <f>R10/SUM(R10:R13)</f>
        <v>0.11594202898550725</v>
      </c>
      <c r="M10" s="77">
        <f t="shared" si="2"/>
        <v>8.9420289855072499E-3</v>
      </c>
      <c r="N10" s="144">
        <f t="shared" ref="N10" si="7">M10+M11</f>
        <v>-9.285507246376809E-2</v>
      </c>
      <c r="O10" s="134" t="s">
        <v>48</v>
      </c>
      <c r="P10" s="37">
        <v>70</v>
      </c>
      <c r="Q10" s="26">
        <v>415</v>
      </c>
      <c r="R10" s="27">
        <v>8</v>
      </c>
      <c r="S10" s="32"/>
      <c r="T10" s="59" t="s">
        <v>49</v>
      </c>
      <c r="U10" s="110">
        <v>0.17199999999999999</v>
      </c>
      <c r="V10" s="60">
        <f t="shared" si="3"/>
        <v>0.14141414141414141</v>
      </c>
      <c r="W10" s="60"/>
      <c r="X10" s="110">
        <v>0.33700000000000002</v>
      </c>
      <c r="Y10" s="60">
        <f t="shared" si="5"/>
        <v>0.40408958130477118</v>
      </c>
      <c r="Z10" s="60"/>
      <c r="AA10" s="110">
        <v>0.107</v>
      </c>
      <c r="AB10" s="60">
        <f t="shared" si="4"/>
        <v>0.11594202898550725</v>
      </c>
      <c r="AC10" s="32"/>
      <c r="AD10" s="32"/>
      <c r="AF10" s="56">
        <v>15</v>
      </c>
      <c r="AG10" s="56">
        <v>20</v>
      </c>
      <c r="AH10" s="56">
        <v>19</v>
      </c>
      <c r="AI10" s="56">
        <v>14</v>
      </c>
      <c r="AJ10" s="56">
        <v>25</v>
      </c>
      <c r="AK10" s="56">
        <v>19</v>
      </c>
      <c r="AL10" s="56">
        <v>2</v>
      </c>
      <c r="AM10" s="56">
        <v>125</v>
      </c>
      <c r="AN10" s="56">
        <v>74</v>
      </c>
      <c r="AO10" s="56">
        <v>39</v>
      </c>
      <c r="AP10" s="56">
        <v>34</v>
      </c>
      <c r="AQ10" s="56">
        <v>37</v>
      </c>
      <c r="AR10" s="56">
        <v>31</v>
      </c>
      <c r="AS10" s="56">
        <v>9</v>
      </c>
      <c r="AT10" s="56">
        <v>6</v>
      </c>
    </row>
    <row r="11" spans="1:46" ht="15" customHeight="1" x14ac:dyDescent="0.15">
      <c r="A11" s="173"/>
      <c r="B11" s="170"/>
      <c r="C11" s="82" t="s">
        <v>9</v>
      </c>
      <c r="D11" s="94">
        <f>P11/SUM(P10:P13)</f>
        <v>0.72929292929292933</v>
      </c>
      <c r="E11" s="74">
        <f t="shared" si="0"/>
        <v>2.9292929292934478E-4</v>
      </c>
      <c r="F11" s="137"/>
      <c r="G11" s="127"/>
      <c r="H11" s="100">
        <f>Q11/SUM(Q10:Q13)</f>
        <v>0.48880233690360275</v>
      </c>
      <c r="I11" s="88">
        <f t="shared" si="1"/>
        <v>-2.3197663096397259E-2</v>
      </c>
      <c r="J11" s="153"/>
      <c r="K11" s="150"/>
      <c r="L11" s="106">
        <f>R11/SUM(R10:R13)</f>
        <v>0.59420289855072461</v>
      </c>
      <c r="M11" s="78">
        <f t="shared" si="2"/>
        <v>-0.10179710144927534</v>
      </c>
      <c r="N11" s="137"/>
      <c r="O11" s="127"/>
      <c r="P11" s="38">
        <v>361</v>
      </c>
      <c r="Q11" s="22">
        <v>502</v>
      </c>
      <c r="R11" s="23">
        <v>41</v>
      </c>
      <c r="S11" s="32"/>
      <c r="T11" s="59" t="s">
        <v>50</v>
      </c>
      <c r="U11" s="110">
        <v>0.72899999999999998</v>
      </c>
      <c r="V11" s="60">
        <f t="shared" si="3"/>
        <v>0.72929292929292933</v>
      </c>
      <c r="W11" s="60"/>
      <c r="X11" s="110">
        <v>0.51200000000000001</v>
      </c>
      <c r="Y11" s="60">
        <f t="shared" si="5"/>
        <v>0.48880233690360275</v>
      </c>
      <c r="Z11" s="60"/>
      <c r="AA11" s="110">
        <v>0.69599999999999995</v>
      </c>
      <c r="AB11" s="60">
        <f t="shared" si="4"/>
        <v>0.59420289855072461</v>
      </c>
      <c r="AC11" s="32"/>
      <c r="AD11" s="32"/>
      <c r="AF11" s="56">
        <v>82</v>
      </c>
      <c r="AG11" s="56">
        <v>85</v>
      </c>
      <c r="AH11" s="56">
        <v>69</v>
      </c>
      <c r="AI11" s="56">
        <v>87</v>
      </c>
      <c r="AJ11" s="56">
        <v>87</v>
      </c>
      <c r="AK11" s="56">
        <v>93</v>
      </c>
      <c r="AL11" s="56">
        <v>15</v>
      </c>
      <c r="AM11" s="56">
        <v>50</v>
      </c>
      <c r="AN11" s="56">
        <v>76</v>
      </c>
      <c r="AO11" s="56">
        <v>86</v>
      </c>
      <c r="AP11" s="56">
        <v>99</v>
      </c>
      <c r="AQ11" s="56">
        <v>99</v>
      </c>
      <c r="AR11" s="56">
        <v>116</v>
      </c>
      <c r="AS11" s="56">
        <v>15</v>
      </c>
      <c r="AT11" s="56">
        <v>37</v>
      </c>
    </row>
    <row r="12" spans="1:46" ht="15" customHeight="1" x14ac:dyDescent="0.15">
      <c r="A12" s="173"/>
      <c r="B12" s="170"/>
      <c r="C12" s="82" t="s">
        <v>10</v>
      </c>
      <c r="D12" s="94">
        <f>P12/SUM(P10:P13)</f>
        <v>0.1191919191919192</v>
      </c>
      <c r="E12" s="74">
        <f t="shared" si="0"/>
        <v>2.6191919191919197E-2</v>
      </c>
      <c r="F12" s="137">
        <f>E12+E13</f>
        <v>3.1292929292929296E-2</v>
      </c>
      <c r="G12" s="127" t="s">
        <v>47</v>
      </c>
      <c r="H12" s="100">
        <f>Q12/SUM(Q10:Q13)</f>
        <v>9.6397273612463488E-2</v>
      </c>
      <c r="I12" s="36">
        <f t="shared" si="1"/>
        <v>-2.0602726387536519E-2</v>
      </c>
      <c r="J12" s="137">
        <f t="shared" ref="J12" si="8">I12+I13</f>
        <v>-4.389191820837391E-2</v>
      </c>
      <c r="K12" s="127" t="s">
        <v>48</v>
      </c>
      <c r="L12" s="94">
        <f>R12/SUM(R10:R13)</f>
        <v>0.2608695652173913</v>
      </c>
      <c r="M12" s="69">
        <f t="shared" si="2"/>
        <v>6.486956521739129E-2</v>
      </c>
      <c r="N12" s="137">
        <f t="shared" ref="N12" si="9">M12+M13</f>
        <v>9.3855072463768105E-2</v>
      </c>
      <c r="O12" s="127" t="s">
        <v>47</v>
      </c>
      <c r="P12" s="38">
        <v>59</v>
      </c>
      <c r="Q12" s="22">
        <v>99</v>
      </c>
      <c r="R12" s="23">
        <v>18</v>
      </c>
      <c r="S12" s="32"/>
      <c r="T12" s="59" t="s">
        <v>51</v>
      </c>
      <c r="U12" s="110">
        <v>9.2999999999999999E-2</v>
      </c>
      <c r="V12" s="60">
        <f t="shared" si="3"/>
        <v>0.1191919191919192</v>
      </c>
      <c r="W12" s="60"/>
      <c r="X12" s="110">
        <v>0.11700000000000001</v>
      </c>
      <c r="Y12" s="60">
        <f t="shared" si="5"/>
        <v>9.6397273612463488E-2</v>
      </c>
      <c r="Z12" s="60"/>
      <c r="AA12" s="110">
        <v>0.19600000000000001</v>
      </c>
      <c r="AB12" s="60">
        <f t="shared" si="4"/>
        <v>0.2608695652173913</v>
      </c>
      <c r="AC12" s="32"/>
      <c r="AD12" s="32"/>
      <c r="AF12" s="56">
        <v>13</v>
      </c>
      <c r="AG12" s="56">
        <v>15</v>
      </c>
      <c r="AH12" s="56">
        <v>10</v>
      </c>
      <c r="AI12" s="56">
        <v>11</v>
      </c>
      <c r="AJ12" s="56">
        <v>11</v>
      </c>
      <c r="AK12" s="56">
        <v>8</v>
      </c>
      <c r="AL12" s="56">
        <v>4</v>
      </c>
      <c r="AM12" s="56">
        <v>18</v>
      </c>
      <c r="AN12" s="56">
        <v>26</v>
      </c>
      <c r="AO12" s="56">
        <v>31</v>
      </c>
      <c r="AP12" s="56">
        <v>23</v>
      </c>
      <c r="AQ12" s="56">
        <v>27</v>
      </c>
      <c r="AR12" s="56">
        <v>21</v>
      </c>
      <c r="AS12" s="56">
        <v>4</v>
      </c>
      <c r="AT12" s="56">
        <v>9</v>
      </c>
    </row>
    <row r="13" spans="1:46" ht="15" customHeight="1" thickBot="1" x14ac:dyDescent="0.2">
      <c r="A13" s="184"/>
      <c r="B13" s="171"/>
      <c r="C13" s="85" t="s">
        <v>11</v>
      </c>
      <c r="D13" s="97">
        <f>P13/SUM(P10:P13)</f>
        <v>1.0101010101010102E-2</v>
      </c>
      <c r="E13" s="80">
        <f t="shared" si="0"/>
        <v>5.1010101010101018E-3</v>
      </c>
      <c r="F13" s="138"/>
      <c r="G13" s="128"/>
      <c r="H13" s="103">
        <f>Q13/SUM(Q10:Q13)</f>
        <v>1.0710808179162609E-2</v>
      </c>
      <c r="I13" s="47">
        <f t="shared" si="1"/>
        <v>-2.3289191820837392E-2</v>
      </c>
      <c r="J13" s="138"/>
      <c r="K13" s="128"/>
      <c r="L13" s="97">
        <f>R13/SUM(R10:R13)</f>
        <v>2.8985507246376812E-2</v>
      </c>
      <c r="M13" s="70">
        <f t="shared" si="2"/>
        <v>2.8985507246376812E-2</v>
      </c>
      <c r="N13" s="138"/>
      <c r="O13" s="128"/>
      <c r="P13" s="43">
        <v>5</v>
      </c>
      <c r="Q13" s="28">
        <v>11</v>
      </c>
      <c r="R13" s="29">
        <v>2</v>
      </c>
      <c r="S13" s="32"/>
      <c r="T13" s="59" t="s">
        <v>52</v>
      </c>
      <c r="U13" s="110">
        <v>5.0000000000000001E-3</v>
      </c>
      <c r="V13" s="60">
        <f t="shared" si="3"/>
        <v>1.0101010101010102E-2</v>
      </c>
      <c r="W13" s="60"/>
      <c r="X13" s="110">
        <v>3.4000000000000002E-2</v>
      </c>
      <c r="Y13" s="60">
        <f t="shared" si="5"/>
        <v>1.0710808179162609E-2</v>
      </c>
      <c r="Z13" s="60"/>
      <c r="AA13" s="110">
        <v>0</v>
      </c>
      <c r="AB13" s="60">
        <f t="shared" si="4"/>
        <v>2.8985507246376812E-2</v>
      </c>
      <c r="AC13" s="32"/>
      <c r="AD13" s="32"/>
      <c r="AF13" s="56">
        <v>1</v>
      </c>
      <c r="AG13" s="56">
        <v>0</v>
      </c>
      <c r="AH13" s="56">
        <v>1</v>
      </c>
      <c r="AI13" s="56">
        <v>0</v>
      </c>
      <c r="AJ13" s="56">
        <v>0</v>
      </c>
      <c r="AK13" s="56">
        <v>0</v>
      </c>
      <c r="AL13" s="56">
        <v>0</v>
      </c>
      <c r="AM13" s="56">
        <v>2</v>
      </c>
      <c r="AN13" s="56">
        <v>5</v>
      </c>
      <c r="AO13" s="56">
        <v>7</v>
      </c>
      <c r="AP13" s="56">
        <v>4</v>
      </c>
      <c r="AQ13" s="56">
        <v>3</v>
      </c>
      <c r="AR13" s="56">
        <v>2</v>
      </c>
      <c r="AS13" s="56">
        <v>2</v>
      </c>
      <c r="AT13" s="56">
        <v>0</v>
      </c>
    </row>
    <row r="14" spans="1:46" ht="15" customHeight="1" x14ac:dyDescent="0.15">
      <c r="A14" s="172">
        <v>3</v>
      </c>
      <c r="B14" s="175" t="s">
        <v>13</v>
      </c>
      <c r="C14" s="81" t="s">
        <v>8</v>
      </c>
      <c r="D14" s="93">
        <f>P14/SUM(P14:P17)</f>
        <v>5.8350100603621731E-2</v>
      </c>
      <c r="E14" s="73">
        <f t="shared" si="0"/>
        <v>-3.3649899396378267E-2</v>
      </c>
      <c r="F14" s="139">
        <f>E14+E15</f>
        <v>-6.8303822937625797E-2</v>
      </c>
      <c r="G14" s="129" t="s">
        <v>48</v>
      </c>
      <c r="H14" s="99">
        <f>Q14/SUM(Q14:Q17)</f>
        <v>0.28334956183057447</v>
      </c>
      <c r="I14" s="46">
        <f t="shared" si="1"/>
        <v>-9.6504381694255126E-3</v>
      </c>
      <c r="J14" s="139">
        <f t="shared" ref="J14" si="10">I14+I15</f>
        <v>2.5547224926971757E-2</v>
      </c>
      <c r="K14" s="129" t="s">
        <v>47</v>
      </c>
      <c r="L14" s="93">
        <f>R14/SUM(R14:R17)</f>
        <v>5.7971014492753624E-2</v>
      </c>
      <c r="M14" s="71">
        <f t="shared" si="2"/>
        <v>-2.7028985507246382E-2</v>
      </c>
      <c r="N14" s="139">
        <f t="shared" ref="N14" si="11">M14+M15</f>
        <v>-0.18433333333333332</v>
      </c>
      <c r="O14" s="129" t="s">
        <v>48</v>
      </c>
      <c r="P14" s="44">
        <v>29</v>
      </c>
      <c r="Q14" s="15">
        <v>291</v>
      </c>
      <c r="R14" s="16">
        <v>4</v>
      </c>
      <c r="S14" s="32"/>
      <c r="T14" s="59" t="s">
        <v>49</v>
      </c>
      <c r="U14" s="110">
        <v>9.1999999999999998E-2</v>
      </c>
      <c r="V14" s="60">
        <f t="shared" si="3"/>
        <v>5.8350100603621731E-2</v>
      </c>
      <c r="W14" s="60"/>
      <c r="X14" s="110">
        <v>0.29299999999999998</v>
      </c>
      <c r="Y14" s="60">
        <f t="shared" si="5"/>
        <v>0.28334956183057447</v>
      </c>
      <c r="Z14" s="60"/>
      <c r="AA14" s="110">
        <v>8.5000000000000006E-2</v>
      </c>
      <c r="AB14" s="60">
        <f t="shared" si="4"/>
        <v>5.7971014492753624E-2</v>
      </c>
      <c r="AC14" s="32"/>
      <c r="AD14" s="32"/>
      <c r="AF14" s="56">
        <v>10</v>
      </c>
      <c r="AG14" s="56">
        <v>13</v>
      </c>
      <c r="AH14" s="56">
        <v>8</v>
      </c>
      <c r="AI14" s="56">
        <v>6</v>
      </c>
      <c r="AJ14" s="56">
        <v>6</v>
      </c>
      <c r="AK14" s="56">
        <v>13</v>
      </c>
      <c r="AL14" s="56">
        <v>2</v>
      </c>
      <c r="AM14" s="56">
        <v>99</v>
      </c>
      <c r="AN14" s="56">
        <v>98</v>
      </c>
      <c r="AO14" s="56">
        <v>44</v>
      </c>
      <c r="AP14" s="56">
        <v>55</v>
      </c>
      <c r="AQ14" s="56">
        <v>34</v>
      </c>
      <c r="AR14" s="56">
        <v>22</v>
      </c>
      <c r="AS14" s="56">
        <v>11</v>
      </c>
      <c r="AT14" s="56">
        <v>5</v>
      </c>
    </row>
    <row r="15" spans="1:46" ht="15" customHeight="1" x14ac:dyDescent="0.15">
      <c r="A15" s="173"/>
      <c r="B15" s="170"/>
      <c r="C15" s="82" t="s">
        <v>9</v>
      </c>
      <c r="D15" s="94">
        <f>P15/SUM(P14:P17)</f>
        <v>0.72434607645875249</v>
      </c>
      <c r="E15" s="74">
        <f t="shared" si="0"/>
        <v>-3.4653923541247522E-2</v>
      </c>
      <c r="F15" s="137"/>
      <c r="G15" s="127"/>
      <c r="H15" s="100">
        <f>Q15/SUM(Q14:Q17)</f>
        <v>0.51119766309639725</v>
      </c>
      <c r="I15" s="36">
        <f t="shared" si="1"/>
        <v>3.5197663096397269E-2</v>
      </c>
      <c r="J15" s="137"/>
      <c r="K15" s="127"/>
      <c r="L15" s="94">
        <f>R15/SUM(R14:R17)</f>
        <v>0.60869565217391308</v>
      </c>
      <c r="M15" s="69">
        <f t="shared" si="2"/>
        <v>-0.15730434782608693</v>
      </c>
      <c r="N15" s="137"/>
      <c r="O15" s="127"/>
      <c r="P15" s="38">
        <v>360</v>
      </c>
      <c r="Q15" s="22">
        <v>525</v>
      </c>
      <c r="R15" s="23">
        <v>42</v>
      </c>
      <c r="S15" s="32"/>
      <c r="T15" s="59" t="s">
        <v>50</v>
      </c>
      <c r="U15" s="110">
        <v>0.75900000000000001</v>
      </c>
      <c r="V15" s="60">
        <f t="shared" si="3"/>
        <v>0.72434607645875249</v>
      </c>
      <c r="W15" s="60"/>
      <c r="X15" s="110">
        <v>0.47599999999999998</v>
      </c>
      <c r="Y15" s="60">
        <f t="shared" si="5"/>
        <v>0.51119766309639725</v>
      </c>
      <c r="Z15" s="60"/>
      <c r="AA15" s="110">
        <v>0.76600000000000001</v>
      </c>
      <c r="AB15" s="60">
        <f t="shared" si="4"/>
        <v>0.60869565217391308</v>
      </c>
      <c r="AC15" s="32"/>
      <c r="AD15" s="32"/>
      <c r="AF15" s="56">
        <v>78</v>
      </c>
      <c r="AG15" s="56">
        <v>88</v>
      </c>
      <c r="AH15" s="56">
        <v>70</v>
      </c>
      <c r="AI15" s="56">
        <v>88</v>
      </c>
      <c r="AJ15" s="56">
        <v>94</v>
      </c>
      <c r="AK15" s="56">
        <v>91</v>
      </c>
      <c r="AL15" s="56">
        <v>15</v>
      </c>
      <c r="AM15" s="56">
        <v>68</v>
      </c>
      <c r="AN15" s="56">
        <v>58</v>
      </c>
      <c r="AO15" s="56">
        <v>87</v>
      </c>
      <c r="AP15" s="56">
        <v>73</v>
      </c>
      <c r="AQ15" s="56">
        <v>97</v>
      </c>
      <c r="AR15" s="56">
        <v>101</v>
      </c>
      <c r="AS15" s="56">
        <v>12</v>
      </c>
      <c r="AT15" s="56">
        <v>32</v>
      </c>
    </row>
    <row r="16" spans="1:46" ht="15" customHeight="1" x14ac:dyDescent="0.15">
      <c r="A16" s="173"/>
      <c r="B16" s="170"/>
      <c r="C16" s="82" t="s">
        <v>10</v>
      </c>
      <c r="D16" s="94">
        <f>P16/SUM(P14:P17)</f>
        <v>0.2012072434607646</v>
      </c>
      <c r="E16" s="74">
        <f t="shared" si="0"/>
        <v>6.9207243460764595E-2</v>
      </c>
      <c r="F16" s="137">
        <f>E16+E17</f>
        <v>6.8303822937625769E-2</v>
      </c>
      <c r="G16" s="127" t="s">
        <v>47</v>
      </c>
      <c r="H16" s="100">
        <f>Q16/SUM(Q14:Q17)</f>
        <v>0.17916260954235638</v>
      </c>
      <c r="I16" s="36">
        <f t="shared" si="1"/>
        <v>-4.8373904576436144E-3</v>
      </c>
      <c r="J16" s="137">
        <f t="shared" ref="J16" si="12">I16+I17</f>
        <v>-2.5547224926971753E-2</v>
      </c>
      <c r="K16" s="127" t="s">
        <v>48</v>
      </c>
      <c r="L16" s="94">
        <f>R16/SUM(R14:R17)</f>
        <v>0.30434782608695654</v>
      </c>
      <c r="M16" s="69">
        <f t="shared" si="2"/>
        <v>0.15534782608695655</v>
      </c>
      <c r="N16" s="137">
        <f t="shared" ref="N16" si="13">M16+M17</f>
        <v>0.18433333333333335</v>
      </c>
      <c r="O16" s="127" t="s">
        <v>47</v>
      </c>
      <c r="P16" s="38">
        <v>100</v>
      </c>
      <c r="Q16" s="22">
        <v>184</v>
      </c>
      <c r="R16" s="23">
        <v>21</v>
      </c>
      <c r="S16" s="32"/>
      <c r="T16" s="59" t="s">
        <v>51</v>
      </c>
      <c r="U16" s="110">
        <v>0.13200000000000001</v>
      </c>
      <c r="V16" s="60">
        <f t="shared" si="3"/>
        <v>0.2012072434607646</v>
      </c>
      <c r="W16" s="60"/>
      <c r="X16" s="110">
        <v>0.184</v>
      </c>
      <c r="Y16" s="60">
        <f t="shared" si="5"/>
        <v>0.17916260954235638</v>
      </c>
      <c r="Z16" s="60"/>
      <c r="AA16" s="110">
        <v>0.14899999999999999</v>
      </c>
      <c r="AB16" s="60">
        <f t="shared" si="4"/>
        <v>0.30434782608695654</v>
      </c>
      <c r="AC16" s="32"/>
      <c r="AD16" s="32"/>
      <c r="AF16" s="56">
        <v>22</v>
      </c>
      <c r="AG16" s="56">
        <v>18</v>
      </c>
      <c r="AH16" s="56">
        <v>20</v>
      </c>
      <c r="AI16" s="56">
        <v>16</v>
      </c>
      <c r="AJ16" s="56">
        <v>21</v>
      </c>
      <c r="AK16" s="56">
        <v>16</v>
      </c>
      <c r="AL16" s="56">
        <v>4</v>
      </c>
      <c r="AM16" s="56">
        <v>22</v>
      </c>
      <c r="AN16" s="56">
        <v>21</v>
      </c>
      <c r="AO16" s="56">
        <v>27</v>
      </c>
      <c r="AP16" s="56">
        <v>27</v>
      </c>
      <c r="AQ16" s="56">
        <v>28</v>
      </c>
      <c r="AR16" s="56">
        <v>41</v>
      </c>
      <c r="AS16" s="56">
        <v>4</v>
      </c>
      <c r="AT16" s="56">
        <v>15</v>
      </c>
    </row>
    <row r="17" spans="1:46" ht="15" customHeight="1" thickBot="1" x14ac:dyDescent="0.2">
      <c r="A17" s="174"/>
      <c r="B17" s="176"/>
      <c r="C17" s="83" t="s">
        <v>11</v>
      </c>
      <c r="D17" s="95">
        <f>P17/SUM(P14:P17)</f>
        <v>1.6096579476861168E-2</v>
      </c>
      <c r="E17" s="75">
        <f t="shared" si="0"/>
        <v>-9.0342052313883286E-4</v>
      </c>
      <c r="F17" s="140"/>
      <c r="G17" s="130"/>
      <c r="H17" s="101">
        <f>Q17/SUM(Q14:Q17)</f>
        <v>2.6290165530671861E-2</v>
      </c>
      <c r="I17" s="45">
        <f t="shared" si="1"/>
        <v>-2.0709834469328139E-2</v>
      </c>
      <c r="J17" s="140"/>
      <c r="K17" s="130"/>
      <c r="L17" s="95">
        <f>R17/SUM(R14:R17)</f>
        <v>2.8985507246376812E-2</v>
      </c>
      <c r="M17" s="72">
        <f t="shared" si="2"/>
        <v>2.8985507246376812E-2</v>
      </c>
      <c r="N17" s="140"/>
      <c r="O17" s="130"/>
      <c r="P17" s="42">
        <v>8</v>
      </c>
      <c r="Q17" s="24">
        <v>27</v>
      </c>
      <c r="R17" s="25">
        <v>2</v>
      </c>
      <c r="S17" s="32"/>
      <c r="T17" s="59" t="s">
        <v>52</v>
      </c>
      <c r="U17" s="110">
        <v>1.7000000000000001E-2</v>
      </c>
      <c r="V17" s="60">
        <f t="shared" si="3"/>
        <v>1.6096579476861168E-2</v>
      </c>
      <c r="W17" s="60"/>
      <c r="X17" s="110">
        <v>4.7E-2</v>
      </c>
      <c r="Y17" s="60">
        <f t="shared" si="5"/>
        <v>2.6290165530671861E-2</v>
      </c>
      <c r="Z17" s="60"/>
      <c r="AA17" s="110">
        <v>0</v>
      </c>
      <c r="AB17" s="60">
        <f t="shared" si="4"/>
        <v>2.8985507246376812E-2</v>
      </c>
      <c r="AC17" s="32"/>
      <c r="AD17" s="32"/>
      <c r="AF17" s="56">
        <v>2</v>
      </c>
      <c r="AG17" s="56">
        <v>0</v>
      </c>
      <c r="AH17" s="56">
        <v>1</v>
      </c>
      <c r="AI17" s="56">
        <v>2</v>
      </c>
      <c r="AJ17" s="56">
        <v>2</v>
      </c>
      <c r="AK17" s="56">
        <v>0</v>
      </c>
      <c r="AL17" s="56">
        <v>0</v>
      </c>
      <c r="AM17" s="56">
        <v>6</v>
      </c>
      <c r="AN17" s="56">
        <v>4</v>
      </c>
      <c r="AO17" s="56">
        <v>7</v>
      </c>
      <c r="AP17" s="56">
        <v>5</v>
      </c>
      <c r="AQ17" s="56">
        <v>6</v>
      </c>
      <c r="AR17" s="56">
        <v>6</v>
      </c>
      <c r="AS17" s="56">
        <v>3</v>
      </c>
      <c r="AT17" s="56">
        <v>0</v>
      </c>
    </row>
    <row r="18" spans="1:46" ht="15" customHeight="1" x14ac:dyDescent="0.15">
      <c r="A18" s="183">
        <v>4</v>
      </c>
      <c r="B18" s="169" t="s">
        <v>14</v>
      </c>
      <c r="C18" s="84" t="s">
        <v>8</v>
      </c>
      <c r="D18" s="96">
        <f>P18/SUM(P18:P21)</f>
        <v>0.10101010101010101</v>
      </c>
      <c r="E18" s="79">
        <f t="shared" si="0"/>
        <v>-0.11498989898989899</v>
      </c>
      <c r="F18" s="144">
        <f>E18+E19</f>
        <v>-6.5151515151515085E-2</v>
      </c>
      <c r="G18" s="134" t="s">
        <v>48</v>
      </c>
      <c r="H18" s="102">
        <f>Q18/SUM(Q18:Q21)</f>
        <v>0.408203125</v>
      </c>
      <c r="I18" s="49">
        <f t="shared" si="1"/>
        <v>-4.079687500000001E-2</v>
      </c>
      <c r="J18" s="144">
        <f t="shared" ref="J18" si="14">I18+I19</f>
        <v>-9.7890625000000009E-3</v>
      </c>
      <c r="K18" s="134" t="s">
        <v>48</v>
      </c>
      <c r="L18" s="96">
        <f>R18/SUM(R18:R21)</f>
        <v>0.26470588235294118</v>
      </c>
      <c r="M18" s="76">
        <f t="shared" si="2"/>
        <v>-0.2172941176470588</v>
      </c>
      <c r="N18" s="144">
        <f t="shared" ref="N18" si="15">M18+M19</f>
        <v>-1.1411764705882288E-2</v>
      </c>
      <c r="O18" s="134" t="s">
        <v>48</v>
      </c>
      <c r="P18" s="37">
        <v>50</v>
      </c>
      <c r="Q18" s="26">
        <v>418</v>
      </c>
      <c r="R18" s="27">
        <v>18</v>
      </c>
      <c r="S18" s="32"/>
      <c r="T18" s="59" t="s">
        <v>49</v>
      </c>
      <c r="U18" s="110">
        <v>0.216</v>
      </c>
      <c r="V18" s="60">
        <f t="shared" si="3"/>
        <v>0.10101010101010101</v>
      </c>
      <c r="W18" s="60"/>
      <c r="X18" s="110">
        <v>0.44900000000000001</v>
      </c>
      <c r="Y18" s="60">
        <f t="shared" si="5"/>
        <v>0.408203125</v>
      </c>
      <c r="Z18" s="60"/>
      <c r="AA18" s="110">
        <v>0.48199999999999998</v>
      </c>
      <c r="AB18" s="60">
        <f t="shared" si="4"/>
        <v>0.26470588235294118</v>
      </c>
      <c r="AC18" s="32"/>
      <c r="AD18" s="32"/>
      <c r="AF18" s="56">
        <v>27</v>
      </c>
      <c r="AG18" s="56">
        <v>37</v>
      </c>
      <c r="AH18" s="56">
        <v>21</v>
      </c>
      <c r="AI18" s="56">
        <v>23</v>
      </c>
      <c r="AJ18" s="56">
        <v>27</v>
      </c>
      <c r="AK18" s="56">
        <v>22</v>
      </c>
      <c r="AL18" s="56">
        <v>3</v>
      </c>
      <c r="AM18" s="56">
        <v>132</v>
      </c>
      <c r="AN18" s="56">
        <v>117</v>
      </c>
      <c r="AO18" s="56">
        <v>72</v>
      </c>
      <c r="AP18" s="56">
        <v>83</v>
      </c>
      <c r="AQ18" s="56">
        <v>69</v>
      </c>
      <c r="AR18" s="56">
        <v>64</v>
      </c>
      <c r="AS18" s="56">
        <v>10</v>
      </c>
      <c r="AT18" s="56">
        <v>28</v>
      </c>
    </row>
    <row r="19" spans="1:46" ht="15" customHeight="1" x14ac:dyDescent="0.15">
      <c r="A19" s="173"/>
      <c r="B19" s="170"/>
      <c r="C19" s="82" t="s">
        <v>9</v>
      </c>
      <c r="D19" s="94">
        <f>P19/SUM(P18:P21)</f>
        <v>0.78383838383838389</v>
      </c>
      <c r="E19" s="74">
        <f t="shared" si="0"/>
        <v>4.9838383838383904E-2</v>
      </c>
      <c r="F19" s="137"/>
      <c r="G19" s="127"/>
      <c r="H19" s="100">
        <f>Q19/SUM(Q18:Q21)</f>
        <v>0.4580078125</v>
      </c>
      <c r="I19" s="50">
        <f t="shared" si="1"/>
        <v>3.1007812500000009E-2</v>
      </c>
      <c r="J19" s="137"/>
      <c r="K19" s="127"/>
      <c r="L19" s="94">
        <f>R19/SUM(R18:R21)</f>
        <v>0.70588235294117652</v>
      </c>
      <c r="M19" s="69">
        <f t="shared" si="2"/>
        <v>0.20588235294117652</v>
      </c>
      <c r="N19" s="137"/>
      <c r="O19" s="127"/>
      <c r="P19" s="38">
        <v>388</v>
      </c>
      <c r="Q19" s="22">
        <v>469</v>
      </c>
      <c r="R19" s="23">
        <v>48</v>
      </c>
      <c r="S19" s="32"/>
      <c r="T19" s="59" t="s">
        <v>50</v>
      </c>
      <c r="U19" s="110">
        <v>0.73399999999999999</v>
      </c>
      <c r="V19" s="60">
        <f t="shared" si="3"/>
        <v>0.78383838383838389</v>
      </c>
      <c r="W19" s="60"/>
      <c r="X19" s="110">
        <v>0.42699999999999999</v>
      </c>
      <c r="Y19" s="60">
        <f t="shared" si="5"/>
        <v>0.4580078125</v>
      </c>
      <c r="Z19" s="60"/>
      <c r="AA19" s="110">
        <v>0.5</v>
      </c>
      <c r="AB19" s="60">
        <f t="shared" si="4"/>
        <v>0.70588235294117652</v>
      </c>
      <c r="AC19" s="32"/>
      <c r="AD19" s="32"/>
      <c r="AF19" s="56">
        <v>79</v>
      </c>
      <c r="AG19" s="56">
        <v>75</v>
      </c>
      <c r="AH19" s="56">
        <v>72</v>
      </c>
      <c r="AI19" s="56">
        <v>86</v>
      </c>
      <c r="AJ19" s="56">
        <v>91</v>
      </c>
      <c r="AK19" s="56">
        <v>91</v>
      </c>
      <c r="AL19" s="56">
        <v>18</v>
      </c>
      <c r="AM19" s="56">
        <v>49</v>
      </c>
      <c r="AN19" s="56">
        <v>49</v>
      </c>
      <c r="AO19" s="56">
        <v>78</v>
      </c>
      <c r="AP19" s="56">
        <v>62</v>
      </c>
      <c r="AQ19" s="56">
        <v>79</v>
      </c>
      <c r="AR19" s="56">
        <v>87</v>
      </c>
      <c r="AS19" s="56">
        <v>12</v>
      </c>
      <c r="AT19" s="56">
        <v>23</v>
      </c>
    </row>
    <row r="20" spans="1:46" ht="15" customHeight="1" x14ac:dyDescent="0.15">
      <c r="A20" s="173"/>
      <c r="B20" s="170"/>
      <c r="C20" s="82" t="s">
        <v>10</v>
      </c>
      <c r="D20" s="94">
        <f>P20/SUM(P18:P21)</f>
        <v>0.10505050505050505</v>
      </c>
      <c r="E20" s="74">
        <f t="shared" si="0"/>
        <v>5.7050505050505046E-2</v>
      </c>
      <c r="F20" s="137">
        <f t="shared" ref="F20" si="16">E20+E21</f>
        <v>6.5151515151515155E-2</v>
      </c>
      <c r="G20" s="127" t="s">
        <v>47</v>
      </c>
      <c r="H20" s="100">
        <f>Q20/SUM(Q18:Q21)</f>
        <v>0.1162109375</v>
      </c>
      <c r="I20" s="50">
        <f t="shared" si="1"/>
        <v>1.3210937500000006E-2</v>
      </c>
      <c r="J20" s="137">
        <f t="shared" ref="J20" si="17">I20+I21</f>
        <v>9.7890625000000044E-3</v>
      </c>
      <c r="K20" s="127" t="s">
        <v>47</v>
      </c>
      <c r="L20" s="94">
        <f>R20/SUM(R18:R21)</f>
        <v>1.4705882352941176E-2</v>
      </c>
      <c r="M20" s="69">
        <f t="shared" si="2"/>
        <v>-3.2941176470588224E-3</v>
      </c>
      <c r="N20" s="137">
        <f t="shared" ref="N20" si="18">M20+M21</f>
        <v>1.1411764705882354E-2</v>
      </c>
      <c r="O20" s="127" t="s">
        <v>47</v>
      </c>
      <c r="P20" s="38">
        <v>52</v>
      </c>
      <c r="Q20" s="22">
        <v>119</v>
      </c>
      <c r="R20" s="23">
        <v>1</v>
      </c>
      <c r="S20" s="32"/>
      <c r="T20" s="59" t="s">
        <v>51</v>
      </c>
      <c r="U20" s="110">
        <v>4.8000000000000001E-2</v>
      </c>
      <c r="V20" s="60">
        <f t="shared" si="3"/>
        <v>0.10505050505050505</v>
      </c>
      <c r="W20" s="60"/>
      <c r="X20" s="110">
        <v>0.10299999999999999</v>
      </c>
      <c r="Y20" s="60">
        <f t="shared" si="5"/>
        <v>0.1162109375</v>
      </c>
      <c r="Z20" s="60"/>
      <c r="AA20" s="110">
        <v>1.7999999999999999E-2</v>
      </c>
      <c r="AB20" s="60">
        <f t="shared" si="4"/>
        <v>1.4705882352941176E-2</v>
      </c>
      <c r="AC20" s="32"/>
      <c r="AD20" s="32"/>
      <c r="AF20" s="56">
        <v>6</v>
      </c>
      <c r="AG20" s="56">
        <v>6</v>
      </c>
      <c r="AH20" s="56">
        <v>6</v>
      </c>
      <c r="AI20" s="56">
        <v>3</v>
      </c>
      <c r="AJ20" s="56">
        <v>5</v>
      </c>
      <c r="AK20" s="56">
        <v>7</v>
      </c>
      <c r="AL20" s="56">
        <v>0</v>
      </c>
      <c r="AM20" s="56">
        <v>9</v>
      </c>
      <c r="AN20" s="56">
        <v>14</v>
      </c>
      <c r="AO20" s="56">
        <v>13</v>
      </c>
      <c r="AP20" s="56">
        <v>15</v>
      </c>
      <c r="AQ20" s="56">
        <v>16</v>
      </c>
      <c r="AR20" s="56">
        <v>18</v>
      </c>
      <c r="AS20" s="56">
        <v>4</v>
      </c>
      <c r="AT20" s="56">
        <v>1</v>
      </c>
    </row>
    <row r="21" spans="1:46" ht="15" customHeight="1" thickBot="1" x14ac:dyDescent="0.2">
      <c r="A21" s="184"/>
      <c r="B21" s="171"/>
      <c r="C21" s="85" t="s">
        <v>11</v>
      </c>
      <c r="D21" s="97">
        <f>P21/SUM(P18:P21)</f>
        <v>1.0101010101010102E-2</v>
      </c>
      <c r="E21" s="80">
        <f t="shared" si="0"/>
        <v>8.1010101010101018E-3</v>
      </c>
      <c r="F21" s="138"/>
      <c r="G21" s="128"/>
      <c r="H21" s="103">
        <f>Q21/SUM(Q18:Q21)</f>
        <v>1.7578125E-2</v>
      </c>
      <c r="I21" s="51">
        <f t="shared" si="1"/>
        <v>-3.4218750000000013E-3</v>
      </c>
      <c r="J21" s="138"/>
      <c r="K21" s="128"/>
      <c r="L21" s="97">
        <f>R21/SUM(R18:R21)</f>
        <v>1.4705882352941176E-2</v>
      </c>
      <c r="M21" s="70">
        <f t="shared" si="2"/>
        <v>1.4705882352941176E-2</v>
      </c>
      <c r="N21" s="138"/>
      <c r="O21" s="128"/>
      <c r="P21" s="43">
        <v>5</v>
      </c>
      <c r="Q21" s="28">
        <v>18</v>
      </c>
      <c r="R21" s="29">
        <v>1</v>
      </c>
      <c r="S21" s="32"/>
      <c r="T21" s="59" t="s">
        <v>52</v>
      </c>
      <c r="U21" s="110">
        <v>2E-3</v>
      </c>
      <c r="V21" s="60">
        <f t="shared" si="3"/>
        <v>1.0101010101010102E-2</v>
      </c>
      <c r="W21" s="60"/>
      <c r="X21" s="110">
        <v>2.1000000000000001E-2</v>
      </c>
      <c r="Y21" s="60">
        <f t="shared" si="5"/>
        <v>1.7578125E-2</v>
      </c>
      <c r="Z21" s="60"/>
      <c r="AA21" s="110">
        <v>0</v>
      </c>
      <c r="AB21" s="60">
        <f t="shared" si="4"/>
        <v>1.4705882352941176E-2</v>
      </c>
      <c r="AC21" s="32"/>
      <c r="AD21" s="32"/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4</v>
      </c>
      <c r="AN21" s="56">
        <v>1</v>
      </c>
      <c r="AO21" s="56">
        <v>2</v>
      </c>
      <c r="AP21" s="56">
        <v>0</v>
      </c>
      <c r="AQ21" s="56">
        <v>1</v>
      </c>
      <c r="AR21" s="56">
        <v>1</v>
      </c>
      <c r="AS21" s="56">
        <v>4</v>
      </c>
      <c r="AT21" s="56">
        <v>0</v>
      </c>
    </row>
    <row r="22" spans="1:46" ht="15" customHeight="1" x14ac:dyDescent="0.15">
      <c r="A22" s="172">
        <v>5</v>
      </c>
      <c r="B22" s="175" t="s">
        <v>15</v>
      </c>
      <c r="C22" s="81" t="s">
        <v>8</v>
      </c>
      <c r="D22" s="93">
        <f>P22/SUM(P22:P25)</f>
        <v>0.10344827586206896</v>
      </c>
      <c r="E22" s="73">
        <f t="shared" si="0"/>
        <v>-4.8551724137931032E-2</v>
      </c>
      <c r="F22" s="139">
        <f t="shared" ref="F22" si="19">E22+E23</f>
        <v>-6.0158215010142027E-2</v>
      </c>
      <c r="G22" s="129" t="s">
        <v>48</v>
      </c>
      <c r="H22" s="99">
        <f>Q22/SUM(Q22:Q25)</f>
        <v>0.47957198443579768</v>
      </c>
      <c r="I22" s="52">
        <f t="shared" si="1"/>
        <v>8.5719844357977082E-3</v>
      </c>
      <c r="J22" s="139">
        <f t="shared" ref="J22" si="20">I22+I23</f>
        <v>1.6587548638132332E-2</v>
      </c>
      <c r="K22" s="129" t="s">
        <v>47</v>
      </c>
      <c r="L22" s="93">
        <f>R22/SUM(R22:R25)</f>
        <v>0.11764705882352941</v>
      </c>
      <c r="M22" s="71">
        <f t="shared" si="2"/>
        <v>-6.1352941176470582E-2</v>
      </c>
      <c r="N22" s="139">
        <f t="shared" ref="N22" si="21">M22+M23</f>
        <v>5.5882352941175883E-3</v>
      </c>
      <c r="O22" s="129" t="s">
        <v>47</v>
      </c>
      <c r="P22" s="44">
        <v>51</v>
      </c>
      <c r="Q22" s="15">
        <v>493</v>
      </c>
      <c r="R22" s="16">
        <v>8</v>
      </c>
      <c r="S22" s="32"/>
      <c r="T22" s="59" t="s">
        <v>49</v>
      </c>
      <c r="U22" s="110">
        <v>0.152</v>
      </c>
      <c r="V22" s="60">
        <f t="shared" si="3"/>
        <v>0.10344827586206896</v>
      </c>
      <c r="W22" s="60"/>
      <c r="X22" s="110">
        <v>0.47099999999999997</v>
      </c>
      <c r="Y22" s="60">
        <f t="shared" si="5"/>
        <v>0.47957198443579768</v>
      </c>
      <c r="Z22" s="60"/>
      <c r="AA22" s="110">
        <v>0.17899999999999999</v>
      </c>
      <c r="AB22" s="60">
        <f t="shared" si="4"/>
        <v>0.11764705882352941</v>
      </c>
      <c r="AC22" s="32"/>
      <c r="AD22" s="32"/>
      <c r="AF22" s="56">
        <v>22</v>
      </c>
      <c r="AG22" s="56">
        <v>16</v>
      </c>
      <c r="AH22" s="56">
        <v>10</v>
      </c>
      <c r="AI22" s="56">
        <v>14</v>
      </c>
      <c r="AJ22" s="56">
        <v>14</v>
      </c>
      <c r="AK22" s="56">
        <v>12</v>
      </c>
      <c r="AL22" s="56">
        <v>6</v>
      </c>
      <c r="AM22" s="56">
        <v>128</v>
      </c>
      <c r="AN22" s="56">
        <v>111</v>
      </c>
      <c r="AO22" s="56">
        <v>90</v>
      </c>
      <c r="AP22" s="56">
        <v>77</v>
      </c>
      <c r="AQ22" s="56">
        <v>63</v>
      </c>
      <c r="AR22" s="56">
        <v>58</v>
      </c>
      <c r="AS22" s="56">
        <v>13</v>
      </c>
      <c r="AT22" s="56">
        <v>10</v>
      </c>
    </row>
    <row r="23" spans="1:46" ht="15" customHeight="1" x14ac:dyDescent="0.15">
      <c r="A23" s="173"/>
      <c r="B23" s="170"/>
      <c r="C23" s="82" t="s">
        <v>9</v>
      </c>
      <c r="D23" s="94">
        <f>P23/SUM(P22:P25)</f>
        <v>0.74239350912778901</v>
      </c>
      <c r="E23" s="74">
        <f t="shared" si="0"/>
        <v>-1.1606490872210995E-2</v>
      </c>
      <c r="F23" s="137"/>
      <c r="G23" s="127"/>
      <c r="H23" s="100">
        <f>Q23/SUM(Q22:Q25)</f>
        <v>0.42801556420233461</v>
      </c>
      <c r="I23" s="50">
        <f t="shared" si="1"/>
        <v>8.0155642023346241E-3</v>
      </c>
      <c r="J23" s="137"/>
      <c r="K23" s="127"/>
      <c r="L23" s="94">
        <f>R23/SUM(R22:R25)</f>
        <v>0.8529411764705882</v>
      </c>
      <c r="M23" s="69">
        <f t="shared" si="2"/>
        <v>6.6941176470588171E-2</v>
      </c>
      <c r="N23" s="137"/>
      <c r="O23" s="127"/>
      <c r="P23" s="38">
        <v>366</v>
      </c>
      <c r="Q23" s="22">
        <v>440</v>
      </c>
      <c r="R23" s="23">
        <v>58</v>
      </c>
      <c r="S23" s="32"/>
      <c r="T23" s="59" t="s">
        <v>50</v>
      </c>
      <c r="U23" s="110">
        <v>0.754</v>
      </c>
      <c r="V23" s="60">
        <f t="shared" si="3"/>
        <v>0.74239350912778901</v>
      </c>
      <c r="W23" s="60"/>
      <c r="X23" s="110">
        <v>0.42</v>
      </c>
      <c r="Y23" s="60">
        <f t="shared" si="5"/>
        <v>0.42801556420233461</v>
      </c>
      <c r="Z23" s="60"/>
      <c r="AA23" s="110">
        <v>0.78600000000000003</v>
      </c>
      <c r="AB23" s="60">
        <f t="shared" si="4"/>
        <v>0.8529411764705882</v>
      </c>
      <c r="AC23" s="32"/>
      <c r="AD23" s="32"/>
      <c r="AF23" s="56">
        <v>81</v>
      </c>
      <c r="AG23" s="56">
        <v>94</v>
      </c>
      <c r="AH23" s="56">
        <v>78</v>
      </c>
      <c r="AI23" s="56">
        <v>87</v>
      </c>
      <c r="AJ23" s="56">
        <v>97</v>
      </c>
      <c r="AK23" s="56">
        <v>90</v>
      </c>
      <c r="AL23" s="56">
        <v>15</v>
      </c>
      <c r="AM23" s="56">
        <v>51</v>
      </c>
      <c r="AN23" s="56">
        <v>53</v>
      </c>
      <c r="AO23" s="56">
        <v>63</v>
      </c>
      <c r="AP23" s="56">
        <v>70</v>
      </c>
      <c r="AQ23" s="56">
        <v>85</v>
      </c>
      <c r="AR23" s="56">
        <v>98</v>
      </c>
      <c r="AS23" s="56">
        <v>9</v>
      </c>
      <c r="AT23" s="56">
        <v>41</v>
      </c>
    </row>
    <row r="24" spans="1:46" ht="15" customHeight="1" x14ac:dyDescent="0.15">
      <c r="A24" s="173"/>
      <c r="B24" s="170"/>
      <c r="C24" s="82" t="s">
        <v>10</v>
      </c>
      <c r="D24" s="94">
        <f>P24/SUM(P22:P25)</f>
        <v>0.1440162271805274</v>
      </c>
      <c r="E24" s="74">
        <f t="shared" si="0"/>
        <v>5.3016227180527398E-2</v>
      </c>
      <c r="F24" s="137">
        <f t="shared" ref="F24" si="22">E24+E25</f>
        <v>6.1158215010142E-2</v>
      </c>
      <c r="G24" s="127" t="s">
        <v>47</v>
      </c>
      <c r="H24" s="100">
        <f>Q24/SUM(Q22:Q25)</f>
        <v>7.9766536964980539E-2</v>
      </c>
      <c r="I24" s="50">
        <f t="shared" si="1"/>
        <v>-2.2334630350194645E-3</v>
      </c>
      <c r="J24" s="137">
        <f t="shared" ref="J24" si="23">I24+I25</f>
        <v>-1.6587548638132305E-2</v>
      </c>
      <c r="K24" s="127" t="s">
        <v>48</v>
      </c>
      <c r="L24" s="94">
        <f>R24/SUM(R22:R25)</f>
        <v>1.4705882352941176E-2</v>
      </c>
      <c r="M24" s="69">
        <f t="shared" si="2"/>
        <v>-2.1294117647058821E-2</v>
      </c>
      <c r="N24" s="137">
        <f t="shared" ref="N24" si="24">M24+M25</f>
        <v>-6.5882352941176447E-3</v>
      </c>
      <c r="O24" s="127" t="s">
        <v>48</v>
      </c>
      <c r="P24" s="38">
        <v>71</v>
      </c>
      <c r="Q24" s="22">
        <v>82</v>
      </c>
      <c r="R24" s="23">
        <v>1</v>
      </c>
      <c r="S24" s="32"/>
      <c r="T24" s="59" t="s">
        <v>51</v>
      </c>
      <c r="U24" s="110">
        <v>9.0999999999999998E-2</v>
      </c>
      <c r="V24" s="60">
        <f t="shared" si="3"/>
        <v>0.1440162271805274</v>
      </c>
      <c r="W24" s="60"/>
      <c r="X24" s="110">
        <v>8.2000000000000003E-2</v>
      </c>
      <c r="Y24" s="60">
        <f t="shared" si="5"/>
        <v>7.9766536964980539E-2</v>
      </c>
      <c r="Z24" s="60"/>
      <c r="AA24" s="110">
        <v>3.5999999999999997E-2</v>
      </c>
      <c r="AB24" s="60">
        <f t="shared" si="4"/>
        <v>1.4705882352941176E-2</v>
      </c>
      <c r="AC24" s="32"/>
      <c r="AD24" s="32"/>
      <c r="AF24" s="56">
        <v>9</v>
      </c>
      <c r="AG24" s="56">
        <v>10</v>
      </c>
      <c r="AH24" s="56">
        <v>10</v>
      </c>
      <c r="AI24" s="56">
        <v>8</v>
      </c>
      <c r="AJ24" s="56">
        <v>10</v>
      </c>
      <c r="AK24" s="56">
        <v>18</v>
      </c>
      <c r="AL24" s="56">
        <v>0</v>
      </c>
      <c r="AM24" s="56">
        <v>10</v>
      </c>
      <c r="AN24" s="56">
        <v>14</v>
      </c>
      <c r="AO24" s="56">
        <v>11</v>
      </c>
      <c r="AP24" s="56">
        <v>9</v>
      </c>
      <c r="AQ24" s="56">
        <v>16</v>
      </c>
      <c r="AR24" s="56">
        <v>13</v>
      </c>
      <c r="AS24" s="56">
        <v>5</v>
      </c>
      <c r="AT24" s="56">
        <v>1</v>
      </c>
    </row>
    <row r="25" spans="1:46" ht="15" customHeight="1" thickBot="1" x14ac:dyDescent="0.2">
      <c r="A25" s="174"/>
      <c r="B25" s="176"/>
      <c r="C25" s="83" t="s">
        <v>11</v>
      </c>
      <c r="D25" s="95">
        <f>P25/SUM(P22:P25)</f>
        <v>1.0141987829614604E-2</v>
      </c>
      <c r="E25" s="75">
        <f t="shared" si="0"/>
        <v>8.1419878296146043E-3</v>
      </c>
      <c r="F25" s="140"/>
      <c r="G25" s="130"/>
      <c r="H25" s="101">
        <f>Q25/SUM(Q22:Q25)</f>
        <v>1.264591439688716E-2</v>
      </c>
      <c r="I25" s="53">
        <f t="shared" si="1"/>
        <v>-1.435408560311284E-2</v>
      </c>
      <c r="J25" s="140"/>
      <c r="K25" s="130"/>
      <c r="L25" s="95">
        <f>R25/SUM(R22:R25)</f>
        <v>1.4705882352941176E-2</v>
      </c>
      <c r="M25" s="72">
        <f t="shared" si="2"/>
        <v>1.4705882352941176E-2</v>
      </c>
      <c r="N25" s="140"/>
      <c r="O25" s="130"/>
      <c r="P25" s="42">
        <v>5</v>
      </c>
      <c r="Q25" s="24">
        <v>13</v>
      </c>
      <c r="R25" s="25">
        <v>1</v>
      </c>
      <c r="S25" s="32"/>
      <c r="T25" s="59" t="s">
        <v>52</v>
      </c>
      <c r="U25" s="110">
        <v>2E-3</v>
      </c>
      <c r="V25" s="60">
        <f t="shared" si="3"/>
        <v>1.0141987829614604E-2</v>
      </c>
      <c r="W25" s="60"/>
      <c r="X25" s="110">
        <v>2.7E-2</v>
      </c>
      <c r="Y25" s="60">
        <f t="shared" si="5"/>
        <v>1.264591439688716E-2</v>
      </c>
      <c r="Z25" s="60"/>
      <c r="AA25" s="110">
        <v>0</v>
      </c>
      <c r="AB25" s="60">
        <f t="shared" si="4"/>
        <v>1.4705882352941176E-2</v>
      </c>
      <c r="AC25" s="32"/>
      <c r="AD25" s="32"/>
      <c r="AF25" s="56">
        <v>0</v>
      </c>
      <c r="AG25" s="56">
        <v>0</v>
      </c>
      <c r="AH25" s="56">
        <v>1</v>
      </c>
      <c r="AI25" s="56">
        <v>3</v>
      </c>
      <c r="AJ25" s="56">
        <v>0</v>
      </c>
      <c r="AK25" s="56">
        <v>0</v>
      </c>
      <c r="AL25" s="56">
        <v>0</v>
      </c>
      <c r="AM25" s="56">
        <v>7</v>
      </c>
      <c r="AN25" s="56">
        <v>2</v>
      </c>
      <c r="AO25" s="56">
        <v>1</v>
      </c>
      <c r="AP25" s="56">
        <v>4</v>
      </c>
      <c r="AQ25" s="56">
        <v>2</v>
      </c>
      <c r="AR25" s="56">
        <v>1</v>
      </c>
      <c r="AS25" s="56">
        <v>3</v>
      </c>
      <c r="AT25" s="56">
        <v>0</v>
      </c>
    </row>
    <row r="26" spans="1:46" ht="15" customHeight="1" x14ac:dyDescent="0.15">
      <c r="A26" s="183">
        <v>6</v>
      </c>
      <c r="B26" s="169" t="s">
        <v>16</v>
      </c>
      <c r="C26" s="84" t="s">
        <v>8</v>
      </c>
      <c r="D26" s="96">
        <f>P26/SUM(P26:P29)</f>
        <v>0.14141414141414141</v>
      </c>
      <c r="E26" s="79">
        <f t="shared" si="0"/>
        <v>-4.3585858585858589E-2</v>
      </c>
      <c r="F26" s="144">
        <f t="shared" ref="F26" si="25">E26+E27</f>
        <v>-5.4898989898989975E-2</v>
      </c>
      <c r="G26" s="134" t="s">
        <v>48</v>
      </c>
      <c r="H26" s="102">
        <f>Q26/SUM(Q26:Q29)</f>
        <v>0.51119766309639725</v>
      </c>
      <c r="I26" s="49">
        <f t="shared" si="1"/>
        <v>2.3197663096397259E-2</v>
      </c>
      <c r="J26" s="144">
        <f t="shared" ref="J26" si="26">I26+I27</f>
        <v>-4.0555014605647144E-3</v>
      </c>
      <c r="K26" s="134" t="s">
        <v>48</v>
      </c>
      <c r="L26" s="96">
        <f>R26/SUM(R26:R29)</f>
        <v>0.23529411764705882</v>
      </c>
      <c r="M26" s="76">
        <f t="shared" si="2"/>
        <v>-0.17570588235294116</v>
      </c>
      <c r="N26" s="144">
        <f t="shared" ref="N26" si="27">M26+M27</f>
        <v>-8.8235294117646967E-2</v>
      </c>
      <c r="O26" s="134" t="s">
        <v>48</v>
      </c>
      <c r="P26" s="37">
        <v>70</v>
      </c>
      <c r="Q26" s="26">
        <v>525</v>
      </c>
      <c r="R26" s="27">
        <v>16</v>
      </c>
      <c r="S26" s="32"/>
      <c r="T26" s="59" t="s">
        <v>49</v>
      </c>
      <c r="U26" s="110">
        <v>0.185</v>
      </c>
      <c r="V26" s="60">
        <f t="shared" si="3"/>
        <v>0.14141414141414141</v>
      </c>
      <c r="W26" s="60"/>
      <c r="X26" s="110">
        <v>0.48799999999999999</v>
      </c>
      <c r="Y26" s="60">
        <f t="shared" si="5"/>
        <v>0.51119766309639725</v>
      </c>
      <c r="Z26" s="60"/>
      <c r="AA26" s="110">
        <v>0.41099999999999998</v>
      </c>
      <c r="AB26" s="60">
        <f t="shared" si="4"/>
        <v>0.23529411764705882</v>
      </c>
      <c r="AC26" s="32"/>
      <c r="AD26" s="32"/>
      <c r="AF26" s="56">
        <v>25</v>
      </c>
      <c r="AG26" s="56">
        <v>22</v>
      </c>
      <c r="AH26" s="56">
        <v>18</v>
      </c>
      <c r="AI26" s="56">
        <v>15</v>
      </c>
      <c r="AJ26" s="56">
        <v>21</v>
      </c>
      <c r="AK26" s="56">
        <v>16</v>
      </c>
      <c r="AL26" s="56">
        <v>9</v>
      </c>
      <c r="AM26" s="56">
        <v>138</v>
      </c>
      <c r="AN26" s="56">
        <v>110</v>
      </c>
      <c r="AO26" s="56">
        <v>81</v>
      </c>
      <c r="AP26" s="56">
        <v>90</v>
      </c>
      <c r="AQ26" s="56">
        <v>68</v>
      </c>
      <c r="AR26" s="56">
        <v>62</v>
      </c>
      <c r="AS26" s="56">
        <v>18</v>
      </c>
      <c r="AT26" s="56">
        <v>20</v>
      </c>
    </row>
    <row r="27" spans="1:46" ht="15" customHeight="1" x14ac:dyDescent="0.15">
      <c r="A27" s="173"/>
      <c r="B27" s="170"/>
      <c r="C27" s="82" t="s">
        <v>9</v>
      </c>
      <c r="D27" s="94">
        <f>P27/SUM(P26:P29)</f>
        <v>0.66868686868686866</v>
      </c>
      <c r="E27" s="74">
        <f t="shared" si="0"/>
        <v>-1.1313131313131386E-2</v>
      </c>
      <c r="F27" s="137"/>
      <c r="G27" s="127"/>
      <c r="H27" s="100">
        <f>Q27/SUM(Q26:Q29)</f>
        <v>0.379746835443038</v>
      </c>
      <c r="I27" s="50">
        <f t="shared" si="1"/>
        <v>-2.7253164556961973E-2</v>
      </c>
      <c r="J27" s="137"/>
      <c r="K27" s="127"/>
      <c r="L27" s="94">
        <f>R27/SUM(R26:R29)</f>
        <v>0.67647058823529416</v>
      </c>
      <c r="M27" s="69">
        <f t="shared" si="2"/>
        <v>8.7470588235294189E-2</v>
      </c>
      <c r="N27" s="137"/>
      <c r="O27" s="127"/>
      <c r="P27" s="38">
        <v>331</v>
      </c>
      <c r="Q27" s="22">
        <v>390</v>
      </c>
      <c r="R27" s="23">
        <v>46</v>
      </c>
      <c r="S27" s="32"/>
      <c r="T27" s="59" t="s">
        <v>50</v>
      </c>
      <c r="U27" s="110">
        <v>0.68</v>
      </c>
      <c r="V27" s="60">
        <f t="shared" si="3"/>
        <v>0.66868686868686866</v>
      </c>
      <c r="W27" s="60"/>
      <c r="X27" s="110">
        <v>0.40699999999999997</v>
      </c>
      <c r="Y27" s="60">
        <f t="shared" si="5"/>
        <v>0.379746835443038</v>
      </c>
      <c r="Z27" s="60"/>
      <c r="AA27" s="110">
        <v>0.58899999999999997</v>
      </c>
      <c r="AB27" s="60">
        <f t="shared" si="4"/>
        <v>0.67647058823529416</v>
      </c>
      <c r="AC27" s="32"/>
      <c r="AD27" s="32"/>
      <c r="AF27" s="56">
        <v>74</v>
      </c>
      <c r="AG27" s="56">
        <v>79</v>
      </c>
      <c r="AH27" s="56">
        <v>67</v>
      </c>
      <c r="AI27" s="56">
        <v>85</v>
      </c>
      <c r="AJ27" s="56">
        <v>82</v>
      </c>
      <c r="AK27" s="56">
        <v>80</v>
      </c>
      <c r="AL27" s="56">
        <v>12</v>
      </c>
      <c r="AM27" s="56">
        <v>35</v>
      </c>
      <c r="AN27" s="56">
        <v>55</v>
      </c>
      <c r="AO27" s="56">
        <v>71</v>
      </c>
      <c r="AP27" s="56">
        <v>56</v>
      </c>
      <c r="AQ27" s="56">
        <v>79</v>
      </c>
      <c r="AR27" s="56">
        <v>82</v>
      </c>
      <c r="AS27" s="56">
        <v>10</v>
      </c>
      <c r="AT27" s="56">
        <v>32</v>
      </c>
    </row>
    <row r="28" spans="1:46" ht="15" customHeight="1" x14ac:dyDescent="0.15">
      <c r="A28" s="173"/>
      <c r="B28" s="170"/>
      <c r="C28" s="82" t="s">
        <v>10</v>
      </c>
      <c r="D28" s="94">
        <f>P28/SUM(P26:P29)</f>
        <v>0.17575757575757575</v>
      </c>
      <c r="E28" s="74">
        <f t="shared" si="0"/>
        <v>5.3757575757575754E-2</v>
      </c>
      <c r="F28" s="137">
        <f t="shared" ref="F28" si="28">E28+E29</f>
        <v>5.4898989898989899E-2</v>
      </c>
      <c r="G28" s="127" t="s">
        <v>47</v>
      </c>
      <c r="H28" s="100">
        <f>Q28/SUM(Q26:Q29)</f>
        <v>9.1528724440116851E-2</v>
      </c>
      <c r="I28" s="50">
        <f t="shared" si="1"/>
        <v>1.5528724440116853E-2</v>
      </c>
      <c r="J28" s="137">
        <f t="shared" ref="J28" si="29">I28+I29</f>
        <v>3.0555014605647621E-3</v>
      </c>
      <c r="K28" s="127" t="s">
        <v>47</v>
      </c>
      <c r="L28" s="94">
        <f>R28/SUM(R26:R29)</f>
        <v>8.8235294117647065E-2</v>
      </c>
      <c r="M28" s="69">
        <f t="shared" si="2"/>
        <v>8.8235294117647065E-2</v>
      </c>
      <c r="N28" s="137">
        <f t="shared" ref="N28" si="30">M28+M29</f>
        <v>8.8235294117647065E-2</v>
      </c>
      <c r="O28" s="127" t="s">
        <v>47</v>
      </c>
      <c r="P28" s="38">
        <v>87</v>
      </c>
      <c r="Q28" s="22">
        <v>94</v>
      </c>
      <c r="R28" s="23">
        <v>6</v>
      </c>
      <c r="S28" s="32"/>
      <c r="T28" s="59" t="s">
        <v>51</v>
      </c>
      <c r="U28" s="110">
        <v>0.122</v>
      </c>
      <c r="V28" s="60">
        <f t="shared" si="3"/>
        <v>0.17575757575757575</v>
      </c>
      <c r="W28" s="60"/>
      <c r="X28" s="110">
        <v>7.5999999999999998E-2</v>
      </c>
      <c r="Y28" s="60">
        <f t="shared" si="5"/>
        <v>9.1528724440116851E-2</v>
      </c>
      <c r="Z28" s="60"/>
      <c r="AA28" s="110">
        <v>0</v>
      </c>
      <c r="AB28" s="60">
        <f t="shared" si="4"/>
        <v>8.8235294117647065E-2</v>
      </c>
      <c r="AC28" s="32"/>
      <c r="AD28" s="32"/>
      <c r="AF28" s="56">
        <v>13</v>
      </c>
      <c r="AG28" s="56">
        <v>17</v>
      </c>
      <c r="AH28" s="56">
        <v>13</v>
      </c>
      <c r="AI28" s="56">
        <v>10</v>
      </c>
      <c r="AJ28" s="56">
        <v>16</v>
      </c>
      <c r="AK28" s="56">
        <v>23</v>
      </c>
      <c r="AL28" s="56">
        <v>0</v>
      </c>
      <c r="AM28" s="56">
        <v>14</v>
      </c>
      <c r="AN28" s="56">
        <v>15</v>
      </c>
      <c r="AO28" s="56">
        <v>11</v>
      </c>
      <c r="AP28" s="56">
        <v>12</v>
      </c>
      <c r="AQ28" s="56">
        <v>19</v>
      </c>
      <c r="AR28" s="56">
        <v>22</v>
      </c>
      <c r="AS28" s="56">
        <v>1</v>
      </c>
      <c r="AT28" s="56">
        <v>0</v>
      </c>
    </row>
    <row r="29" spans="1:46" ht="15" customHeight="1" thickBot="1" x14ac:dyDescent="0.2">
      <c r="A29" s="184"/>
      <c r="B29" s="171"/>
      <c r="C29" s="85" t="s">
        <v>11</v>
      </c>
      <c r="D29" s="97">
        <f>P29/SUM(P26:P29)</f>
        <v>1.4141414141414142E-2</v>
      </c>
      <c r="E29" s="80">
        <f t="shared" si="0"/>
        <v>1.1414141414141429E-3</v>
      </c>
      <c r="F29" s="138"/>
      <c r="G29" s="128"/>
      <c r="H29" s="103">
        <f>Q29/SUM(Q26:Q29)</f>
        <v>1.7526777020447908E-2</v>
      </c>
      <c r="I29" s="51">
        <f t="shared" si="1"/>
        <v>-1.2473222979552091E-2</v>
      </c>
      <c r="J29" s="138"/>
      <c r="K29" s="128"/>
      <c r="L29" s="97">
        <f>R29/SUM(R26:R29)</f>
        <v>0</v>
      </c>
      <c r="M29" s="70">
        <f t="shared" si="2"/>
        <v>0</v>
      </c>
      <c r="N29" s="138"/>
      <c r="O29" s="128"/>
      <c r="P29" s="43">
        <v>7</v>
      </c>
      <c r="Q29" s="28">
        <v>18</v>
      </c>
      <c r="R29" s="29">
        <v>0</v>
      </c>
      <c r="S29" s="32"/>
      <c r="T29" s="59" t="s">
        <v>52</v>
      </c>
      <c r="U29" s="110">
        <v>1.2999999999999999E-2</v>
      </c>
      <c r="V29" s="60">
        <f t="shared" si="3"/>
        <v>1.4141414141414142E-2</v>
      </c>
      <c r="W29" s="60"/>
      <c r="X29" s="110">
        <v>0.03</v>
      </c>
      <c r="Y29" s="60">
        <f t="shared" si="5"/>
        <v>1.7526777020447908E-2</v>
      </c>
      <c r="Z29" s="60"/>
      <c r="AA29" s="110">
        <v>0</v>
      </c>
      <c r="AB29" s="60">
        <f t="shared" si="4"/>
        <v>0</v>
      </c>
      <c r="AC29" s="32"/>
      <c r="AD29" s="32"/>
      <c r="AF29" s="56">
        <v>0</v>
      </c>
      <c r="AG29" s="56">
        <v>0</v>
      </c>
      <c r="AH29" s="56">
        <v>1</v>
      </c>
      <c r="AI29" s="56">
        <v>2</v>
      </c>
      <c r="AJ29" s="56">
        <v>3</v>
      </c>
      <c r="AK29" s="56">
        <v>1</v>
      </c>
      <c r="AL29" s="56">
        <v>0</v>
      </c>
      <c r="AM29" s="56">
        <v>9</v>
      </c>
      <c r="AN29" s="56">
        <v>1</v>
      </c>
      <c r="AO29" s="56">
        <v>2</v>
      </c>
      <c r="AP29" s="56">
        <v>1</v>
      </c>
      <c r="AQ29" s="56">
        <v>0</v>
      </c>
      <c r="AR29" s="56">
        <v>4</v>
      </c>
      <c r="AS29" s="56">
        <v>1</v>
      </c>
      <c r="AT29" s="56">
        <v>0</v>
      </c>
    </row>
    <row r="30" spans="1:46" ht="15" customHeight="1" x14ac:dyDescent="0.15">
      <c r="A30" s="172">
        <v>7</v>
      </c>
      <c r="B30" s="175" t="s">
        <v>17</v>
      </c>
      <c r="C30" s="81" t="s">
        <v>8</v>
      </c>
      <c r="D30" s="93">
        <f>P30/SUM(P30:P33)</f>
        <v>0.16969696969696971</v>
      </c>
      <c r="E30" s="73">
        <f t="shared" si="0"/>
        <v>-2.2303030303030297E-2</v>
      </c>
      <c r="F30" s="139">
        <f t="shared" ref="F30" si="31">E30+E31</f>
        <v>-5.0777777777777838E-2</v>
      </c>
      <c r="G30" s="129" t="s">
        <v>48</v>
      </c>
      <c r="H30" s="99">
        <f>Q30/SUM(Q30:Q33)</f>
        <v>0.3701171875</v>
      </c>
      <c r="I30" s="52">
        <f t="shared" si="1"/>
        <v>-4.1882812499999977E-2</v>
      </c>
      <c r="J30" s="139">
        <f t="shared" ref="J30" si="32">I30+I31</f>
        <v>-1.5054687499999997E-2</v>
      </c>
      <c r="K30" s="129" t="s">
        <v>48</v>
      </c>
      <c r="L30" s="93">
        <f>R30/SUM(R30:R33)</f>
        <v>0.3235294117647059</v>
      </c>
      <c r="M30" s="71">
        <f t="shared" si="2"/>
        <v>5.5529411764705883E-2</v>
      </c>
      <c r="N30" s="139">
        <f t="shared" ref="N30" si="33">M30+M31</f>
        <v>5.1470588235294101E-2</v>
      </c>
      <c r="O30" s="129" t="s">
        <v>47</v>
      </c>
      <c r="P30" s="44">
        <v>84</v>
      </c>
      <c r="Q30" s="15">
        <v>379</v>
      </c>
      <c r="R30" s="16">
        <v>22</v>
      </c>
      <c r="S30" s="32"/>
      <c r="T30" s="59" t="s">
        <v>49</v>
      </c>
      <c r="U30" s="110">
        <v>0.192</v>
      </c>
      <c r="V30" s="60">
        <f t="shared" si="3"/>
        <v>0.16969696969696971</v>
      </c>
      <c r="W30" s="60"/>
      <c r="X30" s="110">
        <v>0.41199999999999998</v>
      </c>
      <c r="Y30" s="60">
        <f t="shared" si="5"/>
        <v>0.3701171875</v>
      </c>
      <c r="Z30" s="60"/>
      <c r="AA30" s="110">
        <v>0.26800000000000002</v>
      </c>
      <c r="AB30" s="60">
        <f t="shared" si="4"/>
        <v>0.3235294117647059</v>
      </c>
      <c r="AC30" s="32"/>
      <c r="AD30" s="32"/>
      <c r="AF30" s="56">
        <v>25</v>
      </c>
      <c r="AG30" s="56">
        <v>27</v>
      </c>
      <c r="AH30" s="56">
        <v>24</v>
      </c>
      <c r="AI30" s="56">
        <v>21</v>
      </c>
      <c r="AJ30" s="56">
        <v>19</v>
      </c>
      <c r="AK30" s="56">
        <v>17</v>
      </c>
      <c r="AL30" s="56">
        <v>4</v>
      </c>
      <c r="AM30" s="56">
        <v>112</v>
      </c>
      <c r="AN30" s="56">
        <v>116</v>
      </c>
      <c r="AO30" s="56">
        <v>87</v>
      </c>
      <c r="AP30" s="56">
        <v>79</v>
      </c>
      <c r="AQ30" s="56">
        <v>48</v>
      </c>
      <c r="AR30" s="56">
        <v>68</v>
      </c>
      <c r="AS30" s="56">
        <v>13</v>
      </c>
      <c r="AT30" s="56">
        <v>21</v>
      </c>
    </row>
    <row r="31" spans="1:46" ht="15" customHeight="1" x14ac:dyDescent="0.15">
      <c r="A31" s="173"/>
      <c r="B31" s="170"/>
      <c r="C31" s="82" t="s">
        <v>9</v>
      </c>
      <c r="D31" s="94">
        <f>P31/SUM(P30:P33)</f>
        <v>0.65252525252525251</v>
      </c>
      <c r="E31" s="74">
        <f t="shared" si="0"/>
        <v>-2.8474747474747542E-2</v>
      </c>
      <c r="F31" s="137"/>
      <c r="G31" s="127"/>
      <c r="H31" s="100">
        <f>Q31/SUM(Q30:Q33)</f>
        <v>0.298828125</v>
      </c>
      <c r="I31" s="50">
        <f t="shared" si="1"/>
        <v>2.682812499999998E-2</v>
      </c>
      <c r="J31" s="137"/>
      <c r="K31" s="127"/>
      <c r="L31" s="94">
        <f>R31/SUM(R30:R33)</f>
        <v>0.6029411764705882</v>
      </c>
      <c r="M31" s="69">
        <f t="shared" si="2"/>
        <v>-4.0588235294117814E-3</v>
      </c>
      <c r="N31" s="137"/>
      <c r="O31" s="127"/>
      <c r="P31" s="38">
        <v>323</v>
      </c>
      <c r="Q31" s="22">
        <v>306</v>
      </c>
      <c r="R31" s="23">
        <v>41</v>
      </c>
      <c r="S31" s="32"/>
      <c r="T31" s="59" t="s">
        <v>50</v>
      </c>
      <c r="U31" s="110">
        <v>0.68100000000000005</v>
      </c>
      <c r="V31" s="60">
        <f t="shared" si="3"/>
        <v>0.65252525252525251</v>
      </c>
      <c r="W31" s="60"/>
      <c r="X31" s="110">
        <v>0.27200000000000002</v>
      </c>
      <c r="Y31" s="60">
        <f t="shared" si="5"/>
        <v>0.298828125</v>
      </c>
      <c r="Z31" s="60"/>
      <c r="AA31" s="110">
        <v>0.60699999999999998</v>
      </c>
      <c r="AB31" s="60">
        <f t="shared" si="4"/>
        <v>0.6029411764705882</v>
      </c>
      <c r="AC31" s="32"/>
      <c r="AD31" s="32"/>
      <c r="AF31" s="56">
        <v>70</v>
      </c>
      <c r="AG31" s="56">
        <v>78</v>
      </c>
      <c r="AH31" s="56">
        <v>71</v>
      </c>
      <c r="AI31" s="56">
        <v>75</v>
      </c>
      <c r="AJ31" s="56">
        <v>89</v>
      </c>
      <c r="AK31" s="56">
        <v>86</v>
      </c>
      <c r="AL31" s="56">
        <v>16</v>
      </c>
      <c r="AM31" s="56">
        <v>44</v>
      </c>
      <c r="AN31" s="56">
        <v>37</v>
      </c>
      <c r="AO31" s="56">
        <v>45</v>
      </c>
      <c r="AP31" s="56">
        <v>44</v>
      </c>
      <c r="AQ31" s="56">
        <v>38</v>
      </c>
      <c r="AR31" s="56">
        <v>49</v>
      </c>
      <c r="AS31" s="56">
        <v>4</v>
      </c>
      <c r="AT31" s="56">
        <v>24</v>
      </c>
    </row>
    <row r="32" spans="1:46" ht="15" customHeight="1" x14ac:dyDescent="0.15">
      <c r="A32" s="173"/>
      <c r="B32" s="170"/>
      <c r="C32" s="82" t="s">
        <v>10</v>
      </c>
      <c r="D32" s="94">
        <f>P32/SUM(P30:P33)</f>
        <v>0.16969696969696971</v>
      </c>
      <c r="E32" s="74">
        <f t="shared" si="0"/>
        <v>4.9696969696969712E-2</v>
      </c>
      <c r="F32" s="137">
        <f t="shared" ref="F32" si="34">E32+E33</f>
        <v>5.077777777777779E-2</v>
      </c>
      <c r="G32" s="127" t="s">
        <v>47</v>
      </c>
      <c r="H32" s="100">
        <f>Q32/SUM(Q30:Q33)</f>
        <v>0.2353515625</v>
      </c>
      <c r="I32" s="50">
        <f t="shared" si="1"/>
        <v>1.9351562500000002E-2</v>
      </c>
      <c r="J32" s="137">
        <f t="shared" ref="J32" si="35">I32+I33</f>
        <v>1.5054687499999997E-2</v>
      </c>
      <c r="K32" s="127" t="s">
        <v>47</v>
      </c>
      <c r="L32" s="94">
        <f>R32/SUM(R30:R33)</f>
        <v>7.3529411764705885E-2</v>
      </c>
      <c r="M32" s="69">
        <f t="shared" si="2"/>
        <v>-5.1470588235294115E-2</v>
      </c>
      <c r="N32" s="137">
        <f t="shared" ref="N32" si="36">M32+M33</f>
        <v>-5.1470588235294115E-2</v>
      </c>
      <c r="O32" s="127" t="s">
        <v>48</v>
      </c>
      <c r="P32" s="38">
        <v>84</v>
      </c>
      <c r="Q32" s="22">
        <v>241</v>
      </c>
      <c r="R32" s="23">
        <v>5</v>
      </c>
      <c r="S32" s="32"/>
      <c r="T32" s="59" t="s">
        <v>51</v>
      </c>
      <c r="U32" s="110">
        <v>0.12</v>
      </c>
      <c r="V32" s="60">
        <f t="shared" si="3"/>
        <v>0.16969696969696971</v>
      </c>
      <c r="W32" s="60"/>
      <c r="X32" s="110">
        <v>0.216</v>
      </c>
      <c r="Y32" s="60">
        <f t="shared" si="5"/>
        <v>0.2353515625</v>
      </c>
      <c r="Z32" s="60"/>
      <c r="AA32" s="110">
        <v>0.125</v>
      </c>
      <c r="AB32" s="60">
        <f t="shared" si="4"/>
        <v>7.3529411764705885E-2</v>
      </c>
      <c r="AC32" s="32"/>
      <c r="AD32" s="32"/>
      <c r="AF32" s="56">
        <v>15</v>
      </c>
      <c r="AG32" s="56">
        <v>14</v>
      </c>
      <c r="AH32" s="56">
        <v>4</v>
      </c>
      <c r="AI32" s="56">
        <v>13</v>
      </c>
      <c r="AJ32" s="56">
        <v>13</v>
      </c>
      <c r="AK32" s="56">
        <v>17</v>
      </c>
      <c r="AL32" s="56">
        <v>1</v>
      </c>
      <c r="AM32" s="56">
        <v>24</v>
      </c>
      <c r="AN32" s="56">
        <v>20</v>
      </c>
      <c r="AO32" s="56">
        <v>27</v>
      </c>
      <c r="AP32" s="56">
        <v>26</v>
      </c>
      <c r="AQ32" s="56">
        <v>53</v>
      </c>
      <c r="AR32" s="56">
        <v>39</v>
      </c>
      <c r="AS32" s="56">
        <v>8</v>
      </c>
      <c r="AT32" s="56">
        <v>7</v>
      </c>
    </row>
    <row r="33" spans="1:46" ht="15" customHeight="1" thickBot="1" x14ac:dyDescent="0.2">
      <c r="A33" s="174"/>
      <c r="B33" s="176"/>
      <c r="C33" s="83" t="s">
        <v>11</v>
      </c>
      <c r="D33" s="95">
        <f>P33/SUM(P30:P33)</f>
        <v>8.0808080808080808E-3</v>
      </c>
      <c r="E33" s="75">
        <f t="shared" si="0"/>
        <v>1.0808080808080807E-3</v>
      </c>
      <c r="F33" s="140"/>
      <c r="G33" s="130"/>
      <c r="H33" s="101">
        <f>Q33/SUM(Q30:Q33)</f>
        <v>9.5703125E-2</v>
      </c>
      <c r="I33" s="53">
        <f t="shared" si="1"/>
        <v>-4.2968750000000056E-3</v>
      </c>
      <c r="J33" s="140"/>
      <c r="K33" s="130"/>
      <c r="L33" s="95">
        <f>R33/SUM(R30:R33)</f>
        <v>0</v>
      </c>
      <c r="M33" s="72">
        <f t="shared" si="2"/>
        <v>0</v>
      </c>
      <c r="N33" s="140"/>
      <c r="O33" s="130"/>
      <c r="P33" s="42">
        <v>4</v>
      </c>
      <c r="Q33" s="24">
        <v>98</v>
      </c>
      <c r="R33" s="25">
        <v>0</v>
      </c>
      <c r="S33" s="32"/>
      <c r="T33" s="59" t="s">
        <v>52</v>
      </c>
      <c r="U33" s="110">
        <v>7.0000000000000001E-3</v>
      </c>
      <c r="V33" s="60">
        <f t="shared" si="3"/>
        <v>8.0808080808080808E-3</v>
      </c>
      <c r="W33" s="60"/>
      <c r="X33" s="110">
        <v>0.1</v>
      </c>
      <c r="Y33" s="60">
        <f t="shared" si="5"/>
        <v>9.5703125E-2</v>
      </c>
      <c r="Z33" s="60"/>
      <c r="AA33" s="110">
        <v>0</v>
      </c>
      <c r="AB33" s="60">
        <f t="shared" si="4"/>
        <v>0</v>
      </c>
      <c r="AC33" s="32"/>
      <c r="AD33" s="32"/>
      <c r="AF33" s="56">
        <v>1</v>
      </c>
      <c r="AG33" s="56">
        <v>0</v>
      </c>
      <c r="AH33" s="56">
        <v>0</v>
      </c>
      <c r="AI33" s="56">
        <v>3</v>
      </c>
      <c r="AJ33" s="56">
        <v>2</v>
      </c>
      <c r="AK33" s="56">
        <v>0</v>
      </c>
      <c r="AL33" s="56">
        <v>0</v>
      </c>
      <c r="AM33" s="56">
        <v>14</v>
      </c>
      <c r="AN33" s="56">
        <v>6</v>
      </c>
      <c r="AO33" s="56">
        <v>6</v>
      </c>
      <c r="AP33" s="56">
        <v>11</v>
      </c>
      <c r="AQ33" s="56">
        <v>27</v>
      </c>
      <c r="AR33" s="56">
        <v>14</v>
      </c>
      <c r="AS33" s="56">
        <v>5</v>
      </c>
      <c r="AT33" s="56">
        <v>0</v>
      </c>
    </row>
    <row r="34" spans="1:46" ht="15" customHeight="1" x14ac:dyDescent="0.15">
      <c r="A34" s="183">
        <v>8</v>
      </c>
      <c r="B34" s="169" t="s">
        <v>18</v>
      </c>
      <c r="C34" s="84" t="s">
        <v>8</v>
      </c>
      <c r="D34" s="96">
        <f>P34/SUM(P34:P37)</f>
        <v>0.24193548387096775</v>
      </c>
      <c r="E34" s="79">
        <f t="shared" si="0"/>
        <v>-5.9064516129032241E-2</v>
      </c>
      <c r="F34" s="144">
        <f t="shared" ref="F34" si="37">E34+E35</f>
        <v>-6.7967741935483883E-2</v>
      </c>
      <c r="G34" s="134" t="s">
        <v>48</v>
      </c>
      <c r="H34" s="102">
        <f>Q34/SUM(Q34:Q37)</f>
        <v>0.54740957966764414</v>
      </c>
      <c r="I34" s="49">
        <f t="shared" si="1"/>
        <v>1.6409579667644114E-2</v>
      </c>
      <c r="J34" s="144">
        <f t="shared" ref="J34" si="38">I34+I35</f>
        <v>8.1358748778103118E-3</v>
      </c>
      <c r="K34" s="134" t="s">
        <v>47</v>
      </c>
      <c r="L34" s="96">
        <f>R34/SUM(R34:R37)</f>
        <v>0.19402985074626866</v>
      </c>
      <c r="M34" s="76">
        <f t="shared" si="2"/>
        <v>-0.18897014925373135</v>
      </c>
      <c r="N34" s="144">
        <f t="shared" ref="N34" si="39">M34+M35</f>
        <v>-2.9850746268656692E-2</v>
      </c>
      <c r="O34" s="134" t="s">
        <v>48</v>
      </c>
      <c r="P34" s="37">
        <v>120</v>
      </c>
      <c r="Q34" s="26">
        <v>560</v>
      </c>
      <c r="R34" s="27">
        <v>13</v>
      </c>
      <c r="S34" s="32"/>
      <c r="T34" s="59" t="s">
        <v>49</v>
      </c>
      <c r="U34" s="110">
        <v>0.30099999999999999</v>
      </c>
      <c r="V34" s="60">
        <f t="shared" si="3"/>
        <v>0.24193548387096775</v>
      </c>
      <c r="W34" s="60"/>
      <c r="X34" s="110">
        <v>0.53100000000000003</v>
      </c>
      <c r="Y34" s="60">
        <f t="shared" si="5"/>
        <v>0.54740957966764414</v>
      </c>
      <c r="Z34" s="60"/>
      <c r="AA34" s="110">
        <v>0.38300000000000001</v>
      </c>
      <c r="AB34" s="60">
        <f t="shared" si="4"/>
        <v>0.19402985074626866</v>
      </c>
      <c r="AC34" s="32"/>
      <c r="AD34" s="32"/>
      <c r="AF34" s="56">
        <v>40</v>
      </c>
      <c r="AG34" s="56">
        <v>35</v>
      </c>
      <c r="AH34" s="56">
        <v>25</v>
      </c>
      <c r="AI34" s="56">
        <v>25</v>
      </c>
      <c r="AJ34" s="56">
        <v>24</v>
      </c>
      <c r="AK34" s="56">
        <v>21</v>
      </c>
      <c r="AL34" s="56">
        <v>7</v>
      </c>
      <c r="AM34" s="56">
        <v>134</v>
      </c>
      <c r="AN34" s="56">
        <v>127</v>
      </c>
      <c r="AO34" s="56">
        <v>100</v>
      </c>
      <c r="AP34" s="56">
        <v>97</v>
      </c>
      <c r="AQ34" s="56">
        <v>71</v>
      </c>
      <c r="AR34" s="56">
        <v>52</v>
      </c>
      <c r="AS34" s="56">
        <v>12</v>
      </c>
      <c r="AT34" s="56">
        <v>25</v>
      </c>
    </row>
    <row r="35" spans="1:46" ht="15" customHeight="1" x14ac:dyDescent="0.15">
      <c r="A35" s="173"/>
      <c r="B35" s="170"/>
      <c r="C35" s="82" t="s">
        <v>9</v>
      </c>
      <c r="D35" s="94">
        <f>P35/SUM(P34:P37)</f>
        <v>0.63709677419354838</v>
      </c>
      <c r="E35" s="74">
        <f t="shared" si="0"/>
        <v>-8.9032258064516423E-3</v>
      </c>
      <c r="F35" s="137"/>
      <c r="G35" s="127"/>
      <c r="H35" s="100">
        <f>Q35/SUM(Q34:Q37)</f>
        <v>0.35972629521016619</v>
      </c>
      <c r="I35" s="50">
        <f t="shared" si="1"/>
        <v>-8.2737047898338023E-3</v>
      </c>
      <c r="J35" s="137"/>
      <c r="K35" s="127"/>
      <c r="L35" s="94">
        <f>R35/SUM(R34:R37)</f>
        <v>0.77611940298507465</v>
      </c>
      <c r="M35" s="69">
        <f t="shared" si="2"/>
        <v>0.15911940298507465</v>
      </c>
      <c r="N35" s="137"/>
      <c r="O35" s="127"/>
      <c r="P35" s="38">
        <v>316</v>
      </c>
      <c r="Q35" s="22">
        <v>368</v>
      </c>
      <c r="R35" s="23">
        <v>52</v>
      </c>
      <c r="S35" s="32"/>
      <c r="T35" s="59" t="s">
        <v>50</v>
      </c>
      <c r="U35" s="110">
        <v>0.64600000000000002</v>
      </c>
      <c r="V35" s="60">
        <f t="shared" si="3"/>
        <v>0.63709677419354838</v>
      </c>
      <c r="W35" s="60"/>
      <c r="X35" s="110">
        <v>0.36799999999999999</v>
      </c>
      <c r="Y35" s="60">
        <f t="shared" si="5"/>
        <v>0.35972629521016619</v>
      </c>
      <c r="Z35" s="60"/>
      <c r="AA35" s="110">
        <v>0.61699999999999999</v>
      </c>
      <c r="AB35" s="60">
        <f t="shared" si="4"/>
        <v>0.77611940298507465</v>
      </c>
      <c r="AC35" s="32"/>
      <c r="AD35" s="32"/>
      <c r="AF35" s="56">
        <v>64</v>
      </c>
      <c r="AG35" s="56">
        <v>71</v>
      </c>
      <c r="AH35" s="56">
        <v>64</v>
      </c>
      <c r="AI35" s="56">
        <v>73</v>
      </c>
      <c r="AJ35" s="56">
        <v>87</v>
      </c>
      <c r="AK35" s="56">
        <v>84</v>
      </c>
      <c r="AL35" s="56">
        <v>14</v>
      </c>
      <c r="AM35" s="56">
        <v>49</v>
      </c>
      <c r="AN35" s="56">
        <v>46</v>
      </c>
      <c r="AO35" s="56">
        <v>57</v>
      </c>
      <c r="AP35" s="56">
        <v>52</v>
      </c>
      <c r="AQ35" s="56">
        <v>78</v>
      </c>
      <c r="AR35" s="56">
        <v>90</v>
      </c>
      <c r="AS35" s="56">
        <v>12</v>
      </c>
      <c r="AT35" s="56">
        <v>27</v>
      </c>
    </row>
    <row r="36" spans="1:46" ht="15" customHeight="1" x14ac:dyDescent="0.15">
      <c r="A36" s="173"/>
      <c r="B36" s="170"/>
      <c r="C36" s="82" t="s">
        <v>10</v>
      </c>
      <c r="D36" s="94">
        <f>P36/SUM(P34:P37)</f>
        <v>0.11491935483870967</v>
      </c>
      <c r="E36" s="74">
        <f t="shared" si="0"/>
        <v>6.5919354838709671E-2</v>
      </c>
      <c r="F36" s="137">
        <f t="shared" ref="F36" si="40">E36+E37</f>
        <v>6.7967741935483869E-2</v>
      </c>
      <c r="G36" s="127" t="s">
        <v>47</v>
      </c>
      <c r="H36" s="100">
        <f>Q36/SUM(Q34:Q37)</f>
        <v>8.2111436950146624E-2</v>
      </c>
      <c r="I36" s="50">
        <f t="shared" si="1"/>
        <v>1.0111436950146629E-2</v>
      </c>
      <c r="J36" s="137">
        <f t="shared" ref="J36" si="41">I36+I37</f>
        <v>-8.1358748778103604E-3</v>
      </c>
      <c r="K36" s="127" t="s">
        <v>48</v>
      </c>
      <c r="L36" s="94">
        <f>R36/SUM(R34:R37)</f>
        <v>2.9850746268656716E-2</v>
      </c>
      <c r="M36" s="69">
        <f t="shared" si="2"/>
        <v>2.9850746268656716E-2</v>
      </c>
      <c r="N36" s="137">
        <f t="shared" ref="N36" si="42">M36+M37</f>
        <v>2.9850746268656716E-2</v>
      </c>
      <c r="O36" s="127" t="s">
        <v>47</v>
      </c>
      <c r="P36" s="38">
        <v>57</v>
      </c>
      <c r="Q36" s="22">
        <v>84</v>
      </c>
      <c r="R36" s="23">
        <v>2</v>
      </c>
      <c r="S36" s="32"/>
      <c r="T36" s="59" t="s">
        <v>51</v>
      </c>
      <c r="U36" s="110">
        <v>4.9000000000000002E-2</v>
      </c>
      <c r="V36" s="60">
        <f t="shared" si="3"/>
        <v>0.11491935483870967</v>
      </c>
      <c r="W36" s="60"/>
      <c r="X36" s="110">
        <v>7.1999999999999995E-2</v>
      </c>
      <c r="Y36" s="60">
        <f t="shared" si="5"/>
        <v>8.2111436950146624E-2</v>
      </c>
      <c r="Z36" s="60"/>
      <c r="AA36" s="110">
        <v>0</v>
      </c>
      <c r="AB36" s="60">
        <f t="shared" si="4"/>
        <v>2.9850746268656716E-2</v>
      </c>
      <c r="AC36" s="32"/>
      <c r="AD36" s="32"/>
      <c r="AF36" s="56">
        <v>7</v>
      </c>
      <c r="AG36" s="56">
        <v>12</v>
      </c>
      <c r="AH36" s="56">
        <v>9</v>
      </c>
      <c r="AI36" s="56">
        <v>13</v>
      </c>
      <c r="AJ36" s="56">
        <v>11</v>
      </c>
      <c r="AK36" s="56">
        <v>12</v>
      </c>
      <c r="AL36" s="56">
        <v>0</v>
      </c>
      <c r="AM36" s="56">
        <v>9</v>
      </c>
      <c r="AN36" s="56">
        <v>7</v>
      </c>
      <c r="AO36" s="56">
        <v>5</v>
      </c>
      <c r="AP36" s="56">
        <v>9</v>
      </c>
      <c r="AQ36" s="56">
        <v>15</v>
      </c>
      <c r="AR36" s="56">
        <v>25</v>
      </c>
      <c r="AS36" s="56">
        <v>1</v>
      </c>
      <c r="AT36" s="56">
        <v>0</v>
      </c>
    </row>
    <row r="37" spans="1:46" ht="15" customHeight="1" thickBot="1" x14ac:dyDescent="0.2">
      <c r="A37" s="184"/>
      <c r="B37" s="171"/>
      <c r="C37" s="85" t="s">
        <v>11</v>
      </c>
      <c r="D37" s="97">
        <f>P37/SUM(P34:P37)</f>
        <v>6.0483870967741934E-3</v>
      </c>
      <c r="E37" s="80">
        <f t="shared" si="0"/>
        <v>2.0483870967741933E-3</v>
      </c>
      <c r="F37" s="138"/>
      <c r="G37" s="128"/>
      <c r="H37" s="103">
        <f>Q37/SUM(Q34:Q37)</f>
        <v>1.0752688172043012E-2</v>
      </c>
      <c r="I37" s="51">
        <f t="shared" si="1"/>
        <v>-1.824731182795699E-2</v>
      </c>
      <c r="J37" s="138"/>
      <c r="K37" s="128"/>
      <c r="L37" s="97">
        <f>R37/SUM(R34:R37)</f>
        <v>0</v>
      </c>
      <c r="M37" s="70">
        <f t="shared" si="2"/>
        <v>0</v>
      </c>
      <c r="N37" s="138"/>
      <c r="O37" s="128"/>
      <c r="P37" s="43">
        <v>3</v>
      </c>
      <c r="Q37" s="28">
        <v>11</v>
      </c>
      <c r="R37" s="29">
        <v>0</v>
      </c>
      <c r="S37" s="32"/>
      <c r="T37" s="59" t="s">
        <v>52</v>
      </c>
      <c r="U37" s="110">
        <v>4.0000000000000001E-3</v>
      </c>
      <c r="V37" s="60">
        <f t="shared" si="3"/>
        <v>6.0483870967741934E-3</v>
      </c>
      <c r="W37" s="60"/>
      <c r="X37" s="110">
        <v>2.9000000000000001E-2</v>
      </c>
      <c r="Y37" s="60">
        <f t="shared" si="5"/>
        <v>1.0752688172043012E-2</v>
      </c>
      <c r="Z37" s="60"/>
      <c r="AA37" s="110">
        <v>0</v>
      </c>
      <c r="AB37" s="60">
        <f t="shared" si="4"/>
        <v>0</v>
      </c>
      <c r="AC37" s="32"/>
      <c r="AD37" s="32"/>
      <c r="AF37" s="56">
        <v>1</v>
      </c>
      <c r="AG37" s="56">
        <v>1</v>
      </c>
      <c r="AH37" s="56">
        <v>1</v>
      </c>
      <c r="AI37" s="56">
        <v>1</v>
      </c>
      <c r="AJ37" s="56">
        <v>1</v>
      </c>
      <c r="AK37" s="56">
        <v>3</v>
      </c>
      <c r="AL37" s="56">
        <v>0</v>
      </c>
      <c r="AM37" s="56">
        <v>5</v>
      </c>
      <c r="AN37" s="56">
        <v>1</v>
      </c>
      <c r="AO37" s="56">
        <v>2</v>
      </c>
      <c r="AP37" s="56">
        <v>2</v>
      </c>
      <c r="AQ37" s="56">
        <v>2</v>
      </c>
      <c r="AR37" s="56">
        <v>3</v>
      </c>
      <c r="AS37" s="56">
        <v>5</v>
      </c>
      <c r="AT37" s="56">
        <v>0</v>
      </c>
    </row>
    <row r="38" spans="1:46" ht="15" customHeight="1" x14ac:dyDescent="0.15">
      <c r="A38" s="172">
        <v>9</v>
      </c>
      <c r="B38" s="175" t="s">
        <v>19</v>
      </c>
      <c r="C38" s="81" t="s">
        <v>8</v>
      </c>
      <c r="D38" s="93">
        <f>P38/SUM(P38:P41)</f>
        <v>0.25403225806451613</v>
      </c>
      <c r="E38" s="73">
        <f t="shared" si="0"/>
        <v>-1.3967741935483891E-2</v>
      </c>
      <c r="F38" s="139">
        <f t="shared" ref="F38" si="43">E38+E39</f>
        <v>-2.2709677419354923E-2</v>
      </c>
      <c r="G38" s="129" t="s">
        <v>48</v>
      </c>
      <c r="H38" s="99">
        <f>Q38/SUM(Q38:Q41)</f>
        <v>0.55155642023346307</v>
      </c>
      <c r="I38" s="52">
        <f t="shared" si="1"/>
        <v>4.5564202334630322E-3</v>
      </c>
      <c r="J38" s="139">
        <f t="shared" ref="J38" si="44">I38+I39</f>
        <v>-3.1945525291828814E-3</v>
      </c>
      <c r="K38" s="129" t="s">
        <v>48</v>
      </c>
      <c r="L38" s="93">
        <f>R38/SUM(R38:R41)</f>
        <v>0.15942028985507245</v>
      </c>
      <c r="M38" s="71">
        <f t="shared" si="2"/>
        <v>-9.057971014492755E-2</v>
      </c>
      <c r="N38" s="139">
        <f t="shared" ref="N38" si="45">M38+M39</f>
        <v>3.5072463768116013E-3</v>
      </c>
      <c r="O38" s="129" t="s">
        <v>47</v>
      </c>
      <c r="P38" s="44">
        <v>126</v>
      </c>
      <c r="Q38" s="15">
        <v>567</v>
      </c>
      <c r="R38" s="16">
        <v>11</v>
      </c>
      <c r="S38" s="32"/>
      <c r="T38" s="59" t="s">
        <v>49</v>
      </c>
      <c r="U38" s="110">
        <v>0.26800000000000002</v>
      </c>
      <c r="V38" s="60">
        <f t="shared" si="3"/>
        <v>0.25403225806451613</v>
      </c>
      <c r="W38" s="60"/>
      <c r="X38" s="110">
        <v>0.54700000000000004</v>
      </c>
      <c r="Y38" s="60">
        <f t="shared" si="5"/>
        <v>0.55155642023346307</v>
      </c>
      <c r="Z38" s="60"/>
      <c r="AA38" s="110">
        <v>0.25</v>
      </c>
      <c r="AB38" s="60">
        <f t="shared" si="4"/>
        <v>0.15942028985507245</v>
      </c>
      <c r="AC38" s="32"/>
      <c r="AD38" s="32"/>
      <c r="AF38" s="56">
        <v>43</v>
      </c>
      <c r="AG38" s="56">
        <v>32</v>
      </c>
      <c r="AH38" s="56">
        <v>22</v>
      </c>
      <c r="AI38" s="56">
        <v>31</v>
      </c>
      <c r="AJ38" s="56">
        <v>25</v>
      </c>
      <c r="AK38" s="56">
        <v>23</v>
      </c>
      <c r="AL38" s="56">
        <v>7</v>
      </c>
      <c r="AM38" s="56">
        <v>142</v>
      </c>
      <c r="AN38" s="56">
        <v>141</v>
      </c>
      <c r="AO38" s="56">
        <v>109</v>
      </c>
      <c r="AP38" s="56">
        <v>90</v>
      </c>
      <c r="AQ38" s="56">
        <v>82</v>
      </c>
      <c r="AR38" s="56">
        <v>54</v>
      </c>
      <c r="AS38" s="56">
        <v>15</v>
      </c>
      <c r="AT38" s="56">
        <v>8</v>
      </c>
    </row>
    <row r="39" spans="1:46" ht="15" customHeight="1" x14ac:dyDescent="0.15">
      <c r="A39" s="173"/>
      <c r="B39" s="170"/>
      <c r="C39" s="82" t="s">
        <v>9</v>
      </c>
      <c r="D39" s="94">
        <f>P39/SUM(P38:P41)</f>
        <v>0.657258064516129</v>
      </c>
      <c r="E39" s="74">
        <f t="shared" si="0"/>
        <v>-8.7419354838710328E-3</v>
      </c>
      <c r="F39" s="137"/>
      <c r="G39" s="127"/>
      <c r="H39" s="100">
        <f>Q39/SUM(Q38:Q41)</f>
        <v>0.34824902723735407</v>
      </c>
      <c r="I39" s="50">
        <f t="shared" si="1"/>
        <v>-7.7509727626459135E-3</v>
      </c>
      <c r="J39" s="137"/>
      <c r="K39" s="127"/>
      <c r="L39" s="94">
        <f>R39/SUM(R38:R41)</f>
        <v>0.82608695652173914</v>
      </c>
      <c r="M39" s="69">
        <f t="shared" si="2"/>
        <v>9.4086956521739151E-2</v>
      </c>
      <c r="N39" s="137"/>
      <c r="O39" s="127"/>
      <c r="P39" s="38">
        <v>326</v>
      </c>
      <c r="Q39" s="22">
        <v>358</v>
      </c>
      <c r="R39" s="23">
        <v>57</v>
      </c>
      <c r="S39" s="32"/>
      <c r="T39" s="59" t="s">
        <v>50</v>
      </c>
      <c r="U39" s="110">
        <v>0.66600000000000004</v>
      </c>
      <c r="V39" s="60">
        <f t="shared" si="3"/>
        <v>0.657258064516129</v>
      </c>
      <c r="W39" s="60"/>
      <c r="X39" s="110">
        <v>0.35599999999999998</v>
      </c>
      <c r="Y39" s="60">
        <f t="shared" si="5"/>
        <v>0.34824902723735407</v>
      </c>
      <c r="Z39" s="60"/>
      <c r="AA39" s="110">
        <v>0.73199999999999998</v>
      </c>
      <c r="AB39" s="60">
        <f t="shared" si="4"/>
        <v>0.82608695652173914</v>
      </c>
      <c r="AC39" s="32"/>
      <c r="AD39" s="32"/>
      <c r="AF39" s="56">
        <v>66</v>
      </c>
      <c r="AG39" s="56">
        <v>82</v>
      </c>
      <c r="AH39" s="56">
        <v>69</v>
      </c>
      <c r="AI39" s="56">
        <v>77</v>
      </c>
      <c r="AJ39" s="56">
        <v>87</v>
      </c>
      <c r="AK39" s="56">
        <v>87</v>
      </c>
      <c r="AL39" s="56">
        <v>13</v>
      </c>
      <c r="AM39" s="56">
        <v>38</v>
      </c>
      <c r="AN39" s="56">
        <v>34</v>
      </c>
      <c r="AO39" s="56">
        <v>46</v>
      </c>
      <c r="AP39" s="56">
        <v>60</v>
      </c>
      <c r="AQ39" s="56">
        <v>59</v>
      </c>
      <c r="AR39" s="56">
        <v>90</v>
      </c>
      <c r="AS39" s="56">
        <v>10</v>
      </c>
      <c r="AT39" s="56">
        <v>42</v>
      </c>
    </row>
    <row r="40" spans="1:46" ht="15" customHeight="1" x14ac:dyDescent="0.15">
      <c r="A40" s="173"/>
      <c r="B40" s="170"/>
      <c r="C40" s="82" t="s">
        <v>10</v>
      </c>
      <c r="D40" s="94">
        <f>P40/SUM(P38:P41)</f>
        <v>7.8629032258064516E-2</v>
      </c>
      <c r="E40" s="74">
        <f t="shared" si="0"/>
        <v>1.5629032258064515E-2</v>
      </c>
      <c r="F40" s="137">
        <f t="shared" ref="F40" si="46">E40+E41</f>
        <v>2.1709677419354839E-2</v>
      </c>
      <c r="G40" s="127" t="s">
        <v>47</v>
      </c>
      <c r="H40" s="100">
        <f>Q40/SUM(Q38:Q41)</f>
        <v>8.3657587548638127E-2</v>
      </c>
      <c r="I40" s="50">
        <f t="shared" si="1"/>
        <v>5.6575875486381266E-3</v>
      </c>
      <c r="J40" s="137">
        <f t="shared" ref="J40" si="47">I40+I41</f>
        <v>3.1945525291828744E-3</v>
      </c>
      <c r="K40" s="127" t="s">
        <v>47</v>
      </c>
      <c r="L40" s="94">
        <f>R40/SUM(R38:R41)</f>
        <v>1.4492753623188406E-2</v>
      </c>
      <c r="M40" s="69">
        <f t="shared" si="2"/>
        <v>-3.5072463768115927E-3</v>
      </c>
      <c r="N40" s="137">
        <f t="shared" ref="N40" si="48">M40+M41</f>
        <v>-3.5072463768115927E-3</v>
      </c>
      <c r="O40" s="127" t="s">
        <v>48</v>
      </c>
      <c r="P40" s="38">
        <v>39</v>
      </c>
      <c r="Q40" s="22">
        <v>86</v>
      </c>
      <c r="R40" s="23">
        <v>1</v>
      </c>
      <c r="S40" s="32"/>
      <c r="T40" s="59" t="s">
        <v>51</v>
      </c>
      <c r="U40" s="110">
        <v>6.3E-2</v>
      </c>
      <c r="V40" s="60">
        <f t="shared" si="3"/>
        <v>7.8629032258064516E-2</v>
      </c>
      <c r="W40" s="60"/>
      <c r="X40" s="110">
        <v>7.8E-2</v>
      </c>
      <c r="Y40" s="60">
        <f t="shared" si="5"/>
        <v>8.3657587548638127E-2</v>
      </c>
      <c r="Z40" s="60"/>
      <c r="AA40" s="110">
        <v>1.7999999999999999E-2</v>
      </c>
      <c r="AB40" s="60">
        <f t="shared" si="4"/>
        <v>1.4492753623188406E-2</v>
      </c>
      <c r="AC40" s="32"/>
      <c r="AD40" s="32"/>
      <c r="AF40" s="56">
        <v>3</v>
      </c>
      <c r="AG40" s="56">
        <v>4</v>
      </c>
      <c r="AH40" s="56">
        <v>7</v>
      </c>
      <c r="AI40" s="56">
        <v>4</v>
      </c>
      <c r="AJ40" s="56">
        <v>9</v>
      </c>
      <c r="AK40" s="56">
        <v>7</v>
      </c>
      <c r="AL40" s="56">
        <v>1</v>
      </c>
      <c r="AM40" s="56">
        <v>10</v>
      </c>
      <c r="AN40" s="56">
        <v>2</v>
      </c>
      <c r="AO40" s="56">
        <v>7</v>
      </c>
      <c r="AP40" s="56">
        <v>8</v>
      </c>
      <c r="AQ40" s="56">
        <v>24</v>
      </c>
      <c r="AR40" s="56">
        <v>20</v>
      </c>
      <c r="AS40" s="56">
        <v>3</v>
      </c>
      <c r="AT40" s="56">
        <v>2</v>
      </c>
    </row>
    <row r="41" spans="1:46" ht="15" customHeight="1" thickBot="1" x14ac:dyDescent="0.2">
      <c r="A41" s="174"/>
      <c r="B41" s="176"/>
      <c r="C41" s="83" t="s">
        <v>11</v>
      </c>
      <c r="D41" s="95">
        <f>P41/SUM(P38:P41)</f>
        <v>1.0080645161290322E-2</v>
      </c>
      <c r="E41" s="75">
        <f t="shared" si="0"/>
        <v>6.0806451612903222E-3</v>
      </c>
      <c r="F41" s="140"/>
      <c r="G41" s="130"/>
      <c r="H41" s="101">
        <f>Q41/SUM(Q38:Q41)</f>
        <v>1.6536964980544747E-2</v>
      </c>
      <c r="I41" s="53">
        <f t="shared" si="1"/>
        <v>-2.4630350194552522E-3</v>
      </c>
      <c r="J41" s="140"/>
      <c r="K41" s="130"/>
      <c r="L41" s="95">
        <f>R41/SUM(R38:R41)</f>
        <v>0</v>
      </c>
      <c r="M41" s="72">
        <f t="shared" si="2"/>
        <v>0</v>
      </c>
      <c r="N41" s="140"/>
      <c r="O41" s="130"/>
      <c r="P41" s="42">
        <v>5</v>
      </c>
      <c r="Q41" s="24">
        <v>17</v>
      </c>
      <c r="R41" s="25">
        <v>0</v>
      </c>
      <c r="S41" s="32"/>
      <c r="T41" s="59" t="s">
        <v>52</v>
      </c>
      <c r="U41" s="110">
        <v>4.0000000000000001E-3</v>
      </c>
      <c r="V41" s="60">
        <f t="shared" si="3"/>
        <v>1.0080645161290322E-2</v>
      </c>
      <c r="W41" s="60"/>
      <c r="X41" s="110">
        <v>1.9E-2</v>
      </c>
      <c r="Y41" s="60">
        <f t="shared" si="5"/>
        <v>1.6536964980544747E-2</v>
      </c>
      <c r="Z41" s="60"/>
      <c r="AA41" s="110">
        <v>0</v>
      </c>
      <c r="AB41" s="60">
        <f t="shared" si="4"/>
        <v>0</v>
      </c>
      <c r="AC41" s="32"/>
      <c r="AD41" s="32"/>
      <c r="AF41" s="56">
        <v>0</v>
      </c>
      <c r="AG41" s="56">
        <v>0</v>
      </c>
      <c r="AH41" s="56">
        <v>1</v>
      </c>
      <c r="AI41" s="56">
        <v>0</v>
      </c>
      <c r="AJ41" s="56">
        <v>2</v>
      </c>
      <c r="AK41" s="56">
        <v>3</v>
      </c>
      <c r="AL41" s="56">
        <v>0</v>
      </c>
      <c r="AM41" s="56">
        <v>6</v>
      </c>
      <c r="AN41" s="56">
        <v>3</v>
      </c>
      <c r="AO41" s="56">
        <v>2</v>
      </c>
      <c r="AP41" s="56">
        <v>1</v>
      </c>
      <c r="AQ41" s="56">
        <v>1</v>
      </c>
      <c r="AR41" s="56">
        <v>6</v>
      </c>
      <c r="AS41" s="56">
        <v>2</v>
      </c>
      <c r="AT41" s="56">
        <v>0</v>
      </c>
    </row>
    <row r="42" spans="1:46" ht="15" customHeight="1" x14ac:dyDescent="0.15">
      <c r="A42" s="183">
        <v>10</v>
      </c>
      <c r="B42" s="185" t="s">
        <v>20</v>
      </c>
      <c r="C42" s="84" t="s">
        <v>8</v>
      </c>
      <c r="D42" s="96">
        <f>P42/SUM(P42:P45)</f>
        <v>0.22222222222222221</v>
      </c>
      <c r="E42" s="79">
        <f t="shared" si="0"/>
        <v>-3.0777777777777793E-2</v>
      </c>
      <c r="F42" s="144">
        <f t="shared" ref="F42" si="49">E42+E43</f>
        <v>-2.0565656565656565E-2</v>
      </c>
      <c r="G42" s="134" t="s">
        <v>48</v>
      </c>
      <c r="H42" s="102">
        <f>Q42/SUM(Q42:Q45)</f>
        <v>0.46875</v>
      </c>
      <c r="I42" s="49">
        <f t="shared" si="1"/>
        <v>-3.8250000000000006E-2</v>
      </c>
      <c r="J42" s="144">
        <f t="shared" ref="J42" si="50">I42+I43</f>
        <v>-1.197656250000001E-2</v>
      </c>
      <c r="K42" s="134" t="s">
        <v>48</v>
      </c>
      <c r="L42" s="96">
        <f>R42/SUM(R42:R45)</f>
        <v>0.39705882352941174</v>
      </c>
      <c r="M42" s="76">
        <f t="shared" si="2"/>
        <v>-0.24594117647058827</v>
      </c>
      <c r="N42" s="144">
        <f t="shared" ref="N42" si="51">M42+M43</f>
        <v>-4.4117647058823539E-2</v>
      </c>
      <c r="O42" s="134" t="s">
        <v>48</v>
      </c>
      <c r="P42" s="37">
        <v>110</v>
      </c>
      <c r="Q42" s="26">
        <v>480</v>
      </c>
      <c r="R42" s="27">
        <v>27</v>
      </c>
      <c r="S42" s="32"/>
      <c r="T42" s="59" t="s">
        <v>49</v>
      </c>
      <c r="U42" s="110">
        <v>0.253</v>
      </c>
      <c r="V42" s="60">
        <f t="shared" si="3"/>
        <v>0.22222222222222221</v>
      </c>
      <c r="W42" s="60"/>
      <c r="X42" s="110">
        <v>0.50700000000000001</v>
      </c>
      <c r="Y42" s="60">
        <f t="shared" si="5"/>
        <v>0.46875</v>
      </c>
      <c r="Z42" s="60"/>
      <c r="AA42" s="110">
        <v>0.64300000000000002</v>
      </c>
      <c r="AB42" s="60">
        <f t="shared" si="4"/>
        <v>0.39705882352941174</v>
      </c>
      <c r="AC42" s="32"/>
      <c r="AD42" s="32"/>
      <c r="AF42" s="56">
        <v>26</v>
      </c>
      <c r="AG42" s="56">
        <v>20</v>
      </c>
      <c r="AH42" s="56">
        <v>18</v>
      </c>
      <c r="AI42" s="56">
        <v>28</v>
      </c>
      <c r="AJ42" s="56">
        <v>30</v>
      </c>
      <c r="AK42" s="56">
        <v>18</v>
      </c>
      <c r="AL42" s="56">
        <v>4</v>
      </c>
      <c r="AM42" s="56">
        <v>134</v>
      </c>
      <c r="AN42" s="56">
        <v>115</v>
      </c>
      <c r="AO42" s="56">
        <v>81</v>
      </c>
      <c r="AP42" s="56">
        <v>78</v>
      </c>
      <c r="AQ42" s="56">
        <v>78</v>
      </c>
      <c r="AR42" s="56">
        <v>61</v>
      </c>
      <c r="AS42" s="56">
        <v>13</v>
      </c>
      <c r="AT42" s="56">
        <v>30</v>
      </c>
    </row>
    <row r="43" spans="1:46" ht="15" customHeight="1" x14ac:dyDescent="0.15">
      <c r="A43" s="173"/>
      <c r="B43" s="186"/>
      <c r="C43" s="82" t="s">
        <v>9</v>
      </c>
      <c r="D43" s="94">
        <f>P43/SUM(P42:P45)</f>
        <v>0.72121212121212119</v>
      </c>
      <c r="E43" s="74">
        <f t="shared" si="0"/>
        <v>1.0212121212121228E-2</v>
      </c>
      <c r="F43" s="137"/>
      <c r="G43" s="127"/>
      <c r="H43" s="100">
        <f>Q43/SUM(Q42:Q45)</f>
        <v>0.4052734375</v>
      </c>
      <c r="I43" s="50">
        <f t="shared" si="1"/>
        <v>2.6273437499999996E-2</v>
      </c>
      <c r="J43" s="137"/>
      <c r="K43" s="127"/>
      <c r="L43" s="94">
        <f>R43/SUM(R42:R45)</f>
        <v>0.55882352941176472</v>
      </c>
      <c r="M43" s="69">
        <f t="shared" si="2"/>
        <v>0.20182352941176473</v>
      </c>
      <c r="N43" s="137"/>
      <c r="O43" s="127"/>
      <c r="P43" s="38">
        <v>357</v>
      </c>
      <c r="Q43" s="22">
        <v>415</v>
      </c>
      <c r="R43" s="23">
        <v>38</v>
      </c>
      <c r="S43" s="32"/>
      <c r="T43" s="59" t="s">
        <v>50</v>
      </c>
      <c r="U43" s="110">
        <v>0.71099999999999997</v>
      </c>
      <c r="V43" s="60">
        <f t="shared" si="3"/>
        <v>0.72121212121212119</v>
      </c>
      <c r="W43" s="60"/>
      <c r="X43" s="110">
        <v>0.379</v>
      </c>
      <c r="Y43" s="60">
        <f t="shared" si="5"/>
        <v>0.4052734375</v>
      </c>
      <c r="Z43" s="60"/>
      <c r="AA43" s="110">
        <v>0.35699999999999998</v>
      </c>
      <c r="AB43" s="60">
        <f t="shared" si="4"/>
        <v>0.55882352941176472</v>
      </c>
      <c r="AC43" s="32"/>
      <c r="AD43" s="32"/>
      <c r="AF43" s="56">
        <v>76</v>
      </c>
      <c r="AG43" s="56">
        <v>90</v>
      </c>
      <c r="AH43" s="56">
        <v>76</v>
      </c>
      <c r="AI43" s="56">
        <v>78</v>
      </c>
      <c r="AJ43" s="56">
        <v>82</v>
      </c>
      <c r="AK43" s="56">
        <v>93</v>
      </c>
      <c r="AL43" s="56">
        <v>17</v>
      </c>
      <c r="AM43" s="56">
        <v>47</v>
      </c>
      <c r="AN43" s="56">
        <v>55</v>
      </c>
      <c r="AO43" s="56">
        <v>66</v>
      </c>
      <c r="AP43" s="56">
        <v>65</v>
      </c>
      <c r="AQ43" s="56">
        <v>73</v>
      </c>
      <c r="AR43" s="56">
        <v>75</v>
      </c>
      <c r="AS43" s="56">
        <v>8</v>
      </c>
      <c r="AT43" s="56">
        <v>22</v>
      </c>
    </row>
    <row r="44" spans="1:46" ht="15" customHeight="1" x14ac:dyDescent="0.15">
      <c r="A44" s="173"/>
      <c r="B44" s="186"/>
      <c r="C44" s="82" t="s">
        <v>10</v>
      </c>
      <c r="D44" s="94">
        <f>P44/SUM(P42:P45)</f>
        <v>5.4545454545454543E-2</v>
      </c>
      <c r="E44" s="74">
        <f t="shared" si="0"/>
        <v>2.2545454545454542E-2</v>
      </c>
      <c r="F44" s="137">
        <f t="shared" ref="F44" si="52">E44+E45</f>
        <v>2.0565656565656561E-2</v>
      </c>
      <c r="G44" s="127" t="s">
        <v>47</v>
      </c>
      <c r="H44" s="100">
        <f>Q44/SUM(Q42:Q45)</f>
        <v>0.1025390625</v>
      </c>
      <c r="I44" s="50">
        <f t="shared" si="1"/>
        <v>5.5390624999999971E-3</v>
      </c>
      <c r="J44" s="137">
        <f t="shared" ref="J44" si="53">I44+I45</f>
        <v>1.1976562499999996E-2</v>
      </c>
      <c r="K44" s="127" t="s">
        <v>47</v>
      </c>
      <c r="L44" s="94">
        <f>R44/SUM(R42:R45)</f>
        <v>4.4117647058823532E-2</v>
      </c>
      <c r="M44" s="69">
        <f t="shared" si="2"/>
        <v>4.4117647058823532E-2</v>
      </c>
      <c r="N44" s="137">
        <f t="shared" ref="N44" si="54">M44+M45</f>
        <v>4.4117647058823532E-2</v>
      </c>
      <c r="O44" s="127" t="s">
        <v>47</v>
      </c>
      <c r="P44" s="38">
        <v>27</v>
      </c>
      <c r="Q44" s="22">
        <v>105</v>
      </c>
      <c r="R44" s="23">
        <v>3</v>
      </c>
      <c r="S44" s="32"/>
      <c r="T44" s="59" t="s">
        <v>51</v>
      </c>
      <c r="U44" s="110">
        <v>3.2000000000000001E-2</v>
      </c>
      <c r="V44" s="60">
        <f t="shared" si="3"/>
        <v>5.4545454545454543E-2</v>
      </c>
      <c r="W44" s="60"/>
      <c r="X44" s="110">
        <v>9.7000000000000003E-2</v>
      </c>
      <c r="Y44" s="60">
        <f t="shared" si="5"/>
        <v>0.1025390625</v>
      </c>
      <c r="Z44" s="60"/>
      <c r="AA44" s="110">
        <v>0</v>
      </c>
      <c r="AB44" s="60">
        <f t="shared" si="4"/>
        <v>4.4117647058823532E-2</v>
      </c>
      <c r="AC44" s="32"/>
      <c r="AD44" s="32"/>
      <c r="AF44" s="56">
        <v>8</v>
      </c>
      <c r="AG44" s="56">
        <v>9</v>
      </c>
      <c r="AH44" s="56">
        <v>4</v>
      </c>
      <c r="AI44" s="56">
        <v>5</v>
      </c>
      <c r="AJ44" s="56">
        <v>10</v>
      </c>
      <c r="AK44" s="56">
        <v>9</v>
      </c>
      <c r="AL44" s="56">
        <v>0</v>
      </c>
      <c r="AM44" s="56">
        <v>10</v>
      </c>
      <c r="AN44" s="56">
        <v>10</v>
      </c>
      <c r="AO44" s="56">
        <v>12</v>
      </c>
      <c r="AP44" s="56">
        <v>11</v>
      </c>
      <c r="AQ44" s="56">
        <v>14</v>
      </c>
      <c r="AR44" s="56">
        <v>28</v>
      </c>
      <c r="AS44" s="56">
        <v>7</v>
      </c>
      <c r="AT44" s="56">
        <v>0</v>
      </c>
    </row>
    <row r="45" spans="1:46" ht="15" customHeight="1" thickBot="1" x14ac:dyDescent="0.2">
      <c r="A45" s="174"/>
      <c r="B45" s="187"/>
      <c r="C45" s="83" t="s">
        <v>11</v>
      </c>
      <c r="D45" s="98">
        <f>P45/SUM(P42:P45)</f>
        <v>2.0202020202020202E-3</v>
      </c>
      <c r="E45" s="91">
        <f t="shared" si="0"/>
        <v>-1.9797979797979799E-3</v>
      </c>
      <c r="F45" s="151"/>
      <c r="G45" s="148"/>
      <c r="H45" s="104">
        <f>Q45/SUM(Q42:Q45)</f>
        <v>2.34375E-2</v>
      </c>
      <c r="I45" s="90">
        <f t="shared" si="1"/>
        <v>6.4374999999999988E-3</v>
      </c>
      <c r="J45" s="151"/>
      <c r="K45" s="148"/>
      <c r="L45" s="98">
        <f>R45/SUM(R42:R45)</f>
        <v>0</v>
      </c>
      <c r="M45" s="92">
        <f t="shared" si="2"/>
        <v>0</v>
      </c>
      <c r="N45" s="151"/>
      <c r="O45" s="148"/>
      <c r="P45" s="42">
        <v>1</v>
      </c>
      <c r="Q45" s="24">
        <v>24</v>
      </c>
      <c r="R45" s="25">
        <v>0</v>
      </c>
      <c r="S45" s="32"/>
      <c r="T45" s="59" t="s">
        <v>52</v>
      </c>
      <c r="U45" s="110">
        <v>4.0000000000000001E-3</v>
      </c>
      <c r="V45" s="60">
        <f t="shared" si="3"/>
        <v>2.0202020202020202E-3</v>
      </c>
      <c r="W45" s="60"/>
      <c r="X45" s="110">
        <v>1.7000000000000001E-2</v>
      </c>
      <c r="Y45" s="60">
        <f t="shared" si="5"/>
        <v>2.34375E-2</v>
      </c>
      <c r="Z45" s="60"/>
      <c r="AA45" s="110">
        <v>0</v>
      </c>
      <c r="AB45" s="60">
        <f t="shared" si="4"/>
        <v>0</v>
      </c>
      <c r="AC45" s="32"/>
      <c r="AD45" s="32"/>
      <c r="AF45" s="56">
        <v>2</v>
      </c>
      <c r="AG45" s="56">
        <v>0</v>
      </c>
      <c r="AH45" s="56">
        <v>1</v>
      </c>
      <c r="AI45" s="56">
        <v>1</v>
      </c>
      <c r="AJ45" s="56">
        <v>1</v>
      </c>
      <c r="AK45" s="56">
        <v>0</v>
      </c>
      <c r="AL45" s="56">
        <v>0</v>
      </c>
      <c r="AM45" s="56">
        <v>6</v>
      </c>
      <c r="AN45" s="56">
        <v>0</v>
      </c>
      <c r="AO45" s="56">
        <v>6</v>
      </c>
      <c r="AP45" s="56">
        <v>6</v>
      </c>
      <c r="AQ45" s="56">
        <v>1</v>
      </c>
      <c r="AR45" s="56">
        <v>6</v>
      </c>
      <c r="AS45" s="56">
        <v>2</v>
      </c>
      <c r="AT45" s="56">
        <v>0</v>
      </c>
    </row>
  </sheetData>
  <mergeCells count="158">
    <mergeCell ref="B26:B29"/>
    <mergeCell ref="A14:A17"/>
    <mergeCell ref="B14:B17"/>
    <mergeCell ref="A6:A9"/>
    <mergeCell ref="B6:B9"/>
    <mergeCell ref="A10:A13"/>
    <mergeCell ref="B10:B13"/>
    <mergeCell ref="A42:A45"/>
    <mergeCell ref="B42:B45"/>
    <mergeCell ref="A30:A33"/>
    <mergeCell ref="B30:B33"/>
    <mergeCell ref="A34:A37"/>
    <mergeCell ref="B34:B37"/>
    <mergeCell ref="A38:A41"/>
    <mergeCell ref="B38:B41"/>
    <mergeCell ref="A18:A21"/>
    <mergeCell ref="B18:B21"/>
    <mergeCell ref="A22:A25"/>
    <mergeCell ref="B22:B25"/>
    <mergeCell ref="A26:A29"/>
    <mergeCell ref="I4:K4"/>
    <mergeCell ref="A1:R1"/>
    <mergeCell ref="D4:D5"/>
    <mergeCell ref="C4:C5"/>
    <mergeCell ref="A4:B5"/>
    <mergeCell ref="H4:H5"/>
    <mergeCell ref="L4:L5"/>
    <mergeCell ref="P2:R2"/>
    <mergeCell ref="A3:I3"/>
    <mergeCell ref="F6:F7"/>
    <mergeCell ref="F8:F9"/>
    <mergeCell ref="G6:G7"/>
    <mergeCell ref="F10:F11"/>
    <mergeCell ref="F12:F13"/>
    <mergeCell ref="G8:G9"/>
    <mergeCell ref="G10:G11"/>
    <mergeCell ref="G12:G13"/>
    <mergeCell ref="E4:G4"/>
    <mergeCell ref="F40:F41"/>
    <mergeCell ref="F42:F43"/>
    <mergeCell ref="F24:F25"/>
    <mergeCell ref="F26:F27"/>
    <mergeCell ref="F28:F29"/>
    <mergeCell ref="F30:F31"/>
    <mergeCell ref="F32:F33"/>
    <mergeCell ref="F14:F15"/>
    <mergeCell ref="F16:F17"/>
    <mergeCell ref="F18:F19"/>
    <mergeCell ref="F20:F21"/>
    <mergeCell ref="F22:F23"/>
    <mergeCell ref="J36:J37"/>
    <mergeCell ref="J38:J39"/>
    <mergeCell ref="J40:J41"/>
    <mergeCell ref="J42:J43"/>
    <mergeCell ref="J44:J45"/>
    <mergeCell ref="F44:F4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F34:F35"/>
    <mergeCell ref="F36:F37"/>
    <mergeCell ref="F38:F39"/>
    <mergeCell ref="N42:N43"/>
    <mergeCell ref="N44:N45"/>
    <mergeCell ref="N26:N27"/>
    <mergeCell ref="N28:N29"/>
    <mergeCell ref="N30:N31"/>
    <mergeCell ref="N32:N33"/>
    <mergeCell ref="N34:N35"/>
    <mergeCell ref="N16:N17"/>
    <mergeCell ref="N18:N19"/>
    <mergeCell ref="N20:N21"/>
    <mergeCell ref="N22:N23"/>
    <mergeCell ref="N24:N25"/>
    <mergeCell ref="G40:G41"/>
    <mergeCell ref="G42:G43"/>
    <mergeCell ref="G24:G25"/>
    <mergeCell ref="G26:G27"/>
    <mergeCell ref="G28:G29"/>
    <mergeCell ref="G30:G31"/>
    <mergeCell ref="G32:G33"/>
    <mergeCell ref="G14:G15"/>
    <mergeCell ref="G16:G17"/>
    <mergeCell ref="G18:G19"/>
    <mergeCell ref="G20:G21"/>
    <mergeCell ref="G22:G23"/>
    <mergeCell ref="K36:K37"/>
    <mergeCell ref="K38:K39"/>
    <mergeCell ref="K40:K41"/>
    <mergeCell ref="K42:K43"/>
    <mergeCell ref="K44:K45"/>
    <mergeCell ref="G44:G4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G34:G35"/>
    <mergeCell ref="G36:G37"/>
    <mergeCell ref="G38:G39"/>
    <mergeCell ref="O42:O43"/>
    <mergeCell ref="O44:O45"/>
    <mergeCell ref="O26:O27"/>
    <mergeCell ref="O28:O29"/>
    <mergeCell ref="O30:O31"/>
    <mergeCell ref="O32:O33"/>
    <mergeCell ref="O34:O35"/>
    <mergeCell ref="O16:O17"/>
    <mergeCell ref="O18:O19"/>
    <mergeCell ref="O20:O21"/>
    <mergeCell ref="O22:O23"/>
    <mergeCell ref="O24:O25"/>
    <mergeCell ref="AF3:AL3"/>
    <mergeCell ref="AM3:AS3"/>
    <mergeCell ref="U4:V4"/>
    <mergeCell ref="X4:Y4"/>
    <mergeCell ref="AA4:AB4"/>
    <mergeCell ref="T4:T5"/>
    <mergeCell ref="O36:O37"/>
    <mergeCell ref="O38:O39"/>
    <mergeCell ref="O40:O41"/>
    <mergeCell ref="O6:O7"/>
    <mergeCell ref="O8:O9"/>
    <mergeCell ref="O10:O11"/>
    <mergeCell ref="O12:O13"/>
    <mergeCell ref="O14:O15"/>
    <mergeCell ref="M4:O4"/>
    <mergeCell ref="N36:N37"/>
    <mergeCell ref="N38:N39"/>
    <mergeCell ref="N40:N41"/>
    <mergeCell ref="N6:N7"/>
    <mergeCell ref="N8:N9"/>
    <mergeCell ref="N10:N11"/>
    <mergeCell ref="N12:N13"/>
    <mergeCell ref="N14:N15"/>
    <mergeCell ref="P4:R4"/>
  </mergeCells>
  <phoneticPr fontId="2"/>
  <pageMargins left="0.70866141732283472" right="0.51181102362204722" top="0.55118110236220474" bottom="0.55118110236220474" header="0.31496062992125984" footer="0.31496062992125984"/>
  <pageSetup paperSize="9" scale="81" fitToHeight="0" orientation="landscape" r:id="rId1"/>
  <colBreaks count="1" manualBreakCount="1">
    <brk id="19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I18" workbookViewId="0">
      <selection activeCell="J66" sqref="J66"/>
    </sheetView>
  </sheetViews>
  <sheetFormatPr defaultRowHeight="13.5" x14ac:dyDescent="0.15"/>
  <sheetData/>
  <phoneticPr fontId="2"/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"/>
  <sheetViews>
    <sheetView view="pageBreakPreview" zoomScale="93" zoomScaleNormal="60" zoomScaleSheetLayoutView="93" workbookViewId="0">
      <pane xSplit="2" topLeftCell="C1" activePane="topRight" state="frozen"/>
      <selection activeCell="A3" sqref="A3"/>
      <selection pane="topRight" activeCell="D4" sqref="D4"/>
    </sheetView>
  </sheetViews>
  <sheetFormatPr defaultColWidth="9" defaultRowHeight="12" x14ac:dyDescent="0.15"/>
  <cols>
    <col min="1" max="1" width="9" style="61"/>
    <col min="2" max="2" width="11.625" style="61" customWidth="1"/>
    <col min="3" max="4" width="11.625" style="62" customWidth="1"/>
    <col min="5" max="5" width="3.375" style="62" customWidth="1"/>
    <col min="6" max="7" width="11.625" style="62" customWidth="1"/>
    <col min="8" max="8" width="4.125" style="62" customWidth="1"/>
    <col min="9" max="10" width="11.625" style="62" customWidth="1"/>
    <col min="11" max="16384" width="9" style="61"/>
  </cols>
  <sheetData>
    <row r="1" spans="1:12" ht="21" customHeight="1" x14ac:dyDescent="0.15">
      <c r="A1" s="61" t="s">
        <v>53</v>
      </c>
    </row>
    <row r="2" spans="1:12" ht="15" customHeight="1" x14ac:dyDescent="0.15">
      <c r="A2" s="188" t="s">
        <v>54</v>
      </c>
      <c r="B2" s="188" t="s">
        <v>3</v>
      </c>
      <c r="C2" s="190" t="s">
        <v>4</v>
      </c>
      <c r="D2" s="191"/>
      <c r="E2" s="63" t="s">
        <v>31</v>
      </c>
      <c r="F2" s="190" t="s">
        <v>5</v>
      </c>
      <c r="G2" s="191"/>
      <c r="H2" s="63" t="s">
        <v>31</v>
      </c>
      <c r="I2" s="190" t="s">
        <v>6</v>
      </c>
      <c r="J2" s="192"/>
      <c r="K2" s="64"/>
      <c r="L2" s="64"/>
    </row>
    <row r="3" spans="1:12" ht="24.75" customHeight="1" x14ac:dyDescent="0.15">
      <c r="A3" s="189"/>
      <c r="B3" s="189"/>
      <c r="C3" s="65" t="str">
        <f>割合と人数!U5</f>
        <v>R4年度</v>
      </c>
      <c r="D3" s="65" t="str">
        <f>割合と人数!V5</f>
        <v>R5年度</v>
      </c>
      <c r="E3" s="65"/>
      <c r="F3" s="65" t="str">
        <f>割合と人数!X5</f>
        <v>R4年度</v>
      </c>
      <c r="G3" s="65" t="str">
        <f>割合と人数!Y5</f>
        <v>R5年度</v>
      </c>
      <c r="H3" s="65"/>
      <c r="I3" s="65" t="str">
        <f>割合と人数!AA5</f>
        <v>R4年度</v>
      </c>
      <c r="J3" s="65" t="str">
        <f>割合と人数!AB5</f>
        <v>R5年度</v>
      </c>
      <c r="K3" s="64"/>
      <c r="L3" s="64"/>
    </row>
    <row r="4" spans="1:12" ht="15" customHeight="1" x14ac:dyDescent="0.15">
      <c r="A4" s="193">
        <v>1</v>
      </c>
      <c r="B4" s="66" t="s">
        <v>49</v>
      </c>
      <c r="C4" s="67">
        <f>割合と人数!U6</f>
        <v>0.32200000000000001</v>
      </c>
      <c r="D4" s="67">
        <f>割合と人数!V6</f>
        <v>0.28973843058350102</v>
      </c>
      <c r="E4" s="68"/>
      <c r="F4" s="67">
        <f>割合と人数!X6</f>
        <v>0.42299999999999999</v>
      </c>
      <c r="G4" s="67">
        <f>割合と人数!Y6</f>
        <v>0.46303501945525294</v>
      </c>
      <c r="H4" s="68"/>
      <c r="I4" s="67">
        <f>割合と人数!AA6</f>
        <v>0.182</v>
      </c>
      <c r="J4" s="67">
        <f>割合と人数!AB6</f>
        <v>0.11594202898550725</v>
      </c>
    </row>
    <row r="5" spans="1:12" ht="15" customHeight="1" x14ac:dyDescent="0.15">
      <c r="A5" s="193"/>
      <c r="B5" s="66" t="s">
        <v>50</v>
      </c>
      <c r="C5" s="67">
        <f>割合と人数!U7</f>
        <v>0.58099999999999996</v>
      </c>
      <c r="D5" s="67">
        <f>割合と人数!V7</f>
        <v>0.61971830985915488</v>
      </c>
      <c r="E5" s="68"/>
      <c r="F5" s="67">
        <f>割合と人数!X7</f>
        <v>0.41599999999999998</v>
      </c>
      <c r="G5" s="67">
        <f>割合と人数!Y7</f>
        <v>0.37840466926070038</v>
      </c>
      <c r="H5" s="68"/>
      <c r="I5" s="67">
        <f>割合と人数!AA7</f>
        <v>0.8</v>
      </c>
      <c r="J5" s="67">
        <f>割合と人数!AB7</f>
        <v>0.85507246376811596</v>
      </c>
    </row>
    <row r="6" spans="1:12" ht="15" customHeight="1" x14ac:dyDescent="0.15">
      <c r="A6" s="193"/>
      <c r="B6" s="66" t="s">
        <v>51</v>
      </c>
      <c r="C6" s="67">
        <f>割合と人数!U8</f>
        <v>8.7999999999999995E-2</v>
      </c>
      <c r="D6" s="67">
        <f>割合と人数!V8</f>
        <v>8.249496981891348E-2</v>
      </c>
      <c r="E6" s="68"/>
      <c r="F6" s="67">
        <f>割合と人数!X8</f>
        <v>0.122</v>
      </c>
      <c r="G6" s="67">
        <f>割合と人数!Y8</f>
        <v>0.12743190661478598</v>
      </c>
      <c r="H6" s="68"/>
      <c r="I6" s="67">
        <f>割合と人数!AA8</f>
        <v>1.7999999999999999E-2</v>
      </c>
      <c r="J6" s="67">
        <f>割合と人数!AB8</f>
        <v>2.8985507246376812E-2</v>
      </c>
    </row>
    <row r="7" spans="1:12" ht="15" customHeight="1" x14ac:dyDescent="0.15">
      <c r="A7" s="193"/>
      <c r="B7" s="66" t="s">
        <v>52</v>
      </c>
      <c r="C7" s="67">
        <f>割合と人数!U9</f>
        <v>8.9999999999999993E-3</v>
      </c>
      <c r="D7" s="67">
        <f>割合と人数!V9</f>
        <v>8.0482897384305842E-3</v>
      </c>
      <c r="E7" s="68"/>
      <c r="F7" s="67">
        <f>割合と人数!X9</f>
        <v>3.9E-2</v>
      </c>
      <c r="G7" s="67">
        <f>割合と人数!Y9</f>
        <v>3.1128404669260701E-2</v>
      </c>
      <c r="H7" s="68"/>
      <c r="I7" s="67">
        <f>割合と人数!AA9</f>
        <v>0</v>
      </c>
      <c r="J7" s="67">
        <f>割合と人数!AB9</f>
        <v>0</v>
      </c>
    </row>
    <row r="8" spans="1:12" ht="15" customHeight="1" x14ac:dyDescent="0.15">
      <c r="A8" s="188" t="s">
        <v>54</v>
      </c>
      <c r="B8" s="188" t="s">
        <v>3</v>
      </c>
      <c r="C8" s="190" t="s">
        <v>4</v>
      </c>
      <c r="D8" s="191"/>
      <c r="E8" s="63" t="s">
        <v>31</v>
      </c>
      <c r="F8" s="190" t="s">
        <v>5</v>
      </c>
      <c r="G8" s="191"/>
      <c r="H8" s="63" t="s">
        <v>31</v>
      </c>
      <c r="I8" s="190" t="s">
        <v>6</v>
      </c>
      <c r="J8" s="192"/>
    </row>
    <row r="9" spans="1:12" ht="15" customHeight="1" x14ac:dyDescent="0.15">
      <c r="A9" s="189"/>
      <c r="B9" s="189"/>
      <c r="C9" s="65" t="str">
        <f>割合と人数!U5</f>
        <v>R4年度</v>
      </c>
      <c r="D9" s="65" t="str">
        <f>割合と人数!V5</f>
        <v>R5年度</v>
      </c>
      <c r="E9" s="65"/>
      <c r="F9" s="65" t="str">
        <f>割合と人数!X5</f>
        <v>R4年度</v>
      </c>
      <c r="G9" s="65" t="str">
        <f>割合と人数!Y5</f>
        <v>R5年度</v>
      </c>
      <c r="H9" s="65"/>
      <c r="I9" s="65" t="str">
        <f>割合と人数!AA5</f>
        <v>R4年度</v>
      </c>
      <c r="J9" s="65" t="str">
        <f>割合と人数!AB5</f>
        <v>R5年度</v>
      </c>
    </row>
    <row r="10" spans="1:12" ht="15" customHeight="1" x14ac:dyDescent="0.15">
      <c r="A10" s="193">
        <v>2</v>
      </c>
      <c r="B10" s="66" t="s">
        <v>49</v>
      </c>
      <c r="C10" s="68">
        <f>割合と人数!U10</f>
        <v>0.17199999999999999</v>
      </c>
      <c r="D10" s="68">
        <f>割合と人数!V10</f>
        <v>0.14141414141414141</v>
      </c>
      <c r="E10" s="68"/>
      <c r="F10" s="68">
        <f>割合と人数!X10</f>
        <v>0.33700000000000002</v>
      </c>
      <c r="G10" s="68">
        <f>割合と人数!Y10</f>
        <v>0.40408958130477118</v>
      </c>
      <c r="H10" s="68"/>
      <c r="I10" s="68">
        <f>割合と人数!AA10</f>
        <v>0.107</v>
      </c>
      <c r="J10" s="68">
        <f>割合と人数!AB10</f>
        <v>0.11594202898550725</v>
      </c>
    </row>
    <row r="11" spans="1:12" ht="15" customHeight="1" x14ac:dyDescent="0.15">
      <c r="A11" s="193"/>
      <c r="B11" s="66" t="s">
        <v>50</v>
      </c>
      <c r="C11" s="68">
        <f>割合と人数!U11</f>
        <v>0.72899999999999998</v>
      </c>
      <c r="D11" s="68">
        <f>割合と人数!V11</f>
        <v>0.72929292929292933</v>
      </c>
      <c r="E11" s="68"/>
      <c r="F11" s="68">
        <f>割合と人数!X11</f>
        <v>0.51200000000000001</v>
      </c>
      <c r="G11" s="68">
        <f>割合と人数!Y11</f>
        <v>0.48880233690360275</v>
      </c>
      <c r="H11" s="68"/>
      <c r="I11" s="68">
        <f>割合と人数!AA11</f>
        <v>0.69599999999999995</v>
      </c>
      <c r="J11" s="68">
        <f>割合と人数!AB11</f>
        <v>0.59420289855072461</v>
      </c>
    </row>
    <row r="12" spans="1:12" ht="15" customHeight="1" x14ac:dyDescent="0.15">
      <c r="A12" s="193"/>
      <c r="B12" s="66" t="s">
        <v>51</v>
      </c>
      <c r="C12" s="68">
        <f>割合と人数!U12</f>
        <v>9.2999999999999999E-2</v>
      </c>
      <c r="D12" s="68">
        <f>割合と人数!V12</f>
        <v>0.1191919191919192</v>
      </c>
      <c r="E12" s="68"/>
      <c r="F12" s="68">
        <f>割合と人数!X12</f>
        <v>0.11700000000000001</v>
      </c>
      <c r="G12" s="68">
        <f>割合と人数!Y12</f>
        <v>9.6397273612463488E-2</v>
      </c>
      <c r="H12" s="68"/>
      <c r="I12" s="68">
        <f>割合と人数!AA12</f>
        <v>0.19600000000000001</v>
      </c>
      <c r="J12" s="68">
        <f>割合と人数!AB12</f>
        <v>0.2608695652173913</v>
      </c>
    </row>
    <row r="13" spans="1:12" ht="15" customHeight="1" x14ac:dyDescent="0.15">
      <c r="A13" s="193"/>
      <c r="B13" s="66" t="s">
        <v>52</v>
      </c>
      <c r="C13" s="68">
        <f>割合と人数!U13</f>
        <v>5.0000000000000001E-3</v>
      </c>
      <c r="D13" s="68">
        <f>割合と人数!V13</f>
        <v>1.0101010101010102E-2</v>
      </c>
      <c r="E13" s="68"/>
      <c r="F13" s="68">
        <f>割合と人数!X13</f>
        <v>3.4000000000000002E-2</v>
      </c>
      <c r="G13" s="68">
        <f>割合と人数!Y13</f>
        <v>1.0710808179162609E-2</v>
      </c>
      <c r="H13" s="68"/>
      <c r="I13" s="68">
        <f>割合と人数!AA13</f>
        <v>0</v>
      </c>
      <c r="J13" s="68">
        <f>割合と人数!AB13</f>
        <v>2.8985507246376812E-2</v>
      </c>
    </row>
    <row r="14" spans="1:12" ht="15" customHeight="1" x14ac:dyDescent="0.15">
      <c r="A14" s="188" t="s">
        <v>54</v>
      </c>
      <c r="B14" s="188" t="s">
        <v>3</v>
      </c>
      <c r="C14" s="190" t="s">
        <v>4</v>
      </c>
      <c r="D14" s="191"/>
      <c r="E14" s="63" t="s">
        <v>31</v>
      </c>
      <c r="F14" s="190" t="s">
        <v>5</v>
      </c>
      <c r="G14" s="191"/>
      <c r="H14" s="63" t="s">
        <v>31</v>
      </c>
      <c r="I14" s="190" t="s">
        <v>6</v>
      </c>
      <c r="J14" s="192"/>
      <c r="K14" s="64"/>
      <c r="L14" s="64"/>
    </row>
    <row r="15" spans="1:12" ht="24.75" customHeight="1" x14ac:dyDescent="0.15">
      <c r="A15" s="189"/>
      <c r="B15" s="189"/>
      <c r="C15" s="65" t="str">
        <f>割合と人数!U5</f>
        <v>R4年度</v>
      </c>
      <c r="D15" s="65" t="str">
        <f>割合と人数!V5</f>
        <v>R5年度</v>
      </c>
      <c r="E15" s="65"/>
      <c r="F15" s="65" t="str">
        <f>割合と人数!X5</f>
        <v>R4年度</v>
      </c>
      <c r="G15" s="65" t="str">
        <f>割合と人数!Y5</f>
        <v>R5年度</v>
      </c>
      <c r="H15" s="65"/>
      <c r="I15" s="65" t="str">
        <f>割合と人数!AA5</f>
        <v>R4年度</v>
      </c>
      <c r="J15" s="65" t="str">
        <f>割合と人数!AB5</f>
        <v>R5年度</v>
      </c>
      <c r="K15" s="64"/>
      <c r="L15" s="64"/>
    </row>
    <row r="16" spans="1:12" ht="15" customHeight="1" x14ac:dyDescent="0.15">
      <c r="A16" s="193">
        <v>3</v>
      </c>
      <c r="B16" s="66" t="s">
        <v>49</v>
      </c>
      <c r="C16" s="68">
        <f>割合と人数!U14</f>
        <v>9.1999999999999998E-2</v>
      </c>
      <c r="D16" s="68">
        <f>割合と人数!V14</f>
        <v>5.8350100603621731E-2</v>
      </c>
      <c r="E16" s="68"/>
      <c r="F16" s="68">
        <f>割合と人数!X14</f>
        <v>0.29299999999999998</v>
      </c>
      <c r="G16" s="68">
        <f>割合と人数!Y14</f>
        <v>0.28334956183057447</v>
      </c>
      <c r="H16" s="68"/>
      <c r="I16" s="68">
        <f>割合と人数!AA14</f>
        <v>8.5000000000000006E-2</v>
      </c>
      <c r="J16" s="68">
        <f>割合と人数!AB14</f>
        <v>5.7971014492753624E-2</v>
      </c>
    </row>
    <row r="17" spans="1:12" ht="15" customHeight="1" x14ac:dyDescent="0.15">
      <c r="A17" s="193"/>
      <c r="B17" s="66" t="s">
        <v>50</v>
      </c>
      <c r="C17" s="68">
        <f>割合と人数!U15</f>
        <v>0.75900000000000001</v>
      </c>
      <c r="D17" s="68">
        <f>割合と人数!V15</f>
        <v>0.72434607645875249</v>
      </c>
      <c r="E17" s="68"/>
      <c r="F17" s="68">
        <f>割合と人数!X15</f>
        <v>0.47599999999999998</v>
      </c>
      <c r="G17" s="68">
        <f>割合と人数!Y15</f>
        <v>0.51119766309639725</v>
      </c>
      <c r="H17" s="68"/>
      <c r="I17" s="68">
        <f>割合と人数!AA15</f>
        <v>0.76600000000000001</v>
      </c>
      <c r="J17" s="68">
        <f>割合と人数!AB15</f>
        <v>0.60869565217391308</v>
      </c>
    </row>
    <row r="18" spans="1:12" ht="15" customHeight="1" x14ac:dyDescent="0.15">
      <c r="A18" s="193"/>
      <c r="B18" s="66" t="s">
        <v>51</v>
      </c>
      <c r="C18" s="68">
        <f>割合と人数!U16</f>
        <v>0.13200000000000001</v>
      </c>
      <c r="D18" s="68">
        <f>割合と人数!V16</f>
        <v>0.2012072434607646</v>
      </c>
      <c r="E18" s="68"/>
      <c r="F18" s="68">
        <f>割合と人数!X16</f>
        <v>0.184</v>
      </c>
      <c r="G18" s="68">
        <f>割合と人数!Y16</f>
        <v>0.17916260954235638</v>
      </c>
      <c r="H18" s="68"/>
      <c r="I18" s="68">
        <f>割合と人数!AA16</f>
        <v>0.14899999999999999</v>
      </c>
      <c r="J18" s="68">
        <f>割合と人数!AB16</f>
        <v>0.30434782608695654</v>
      </c>
    </row>
    <row r="19" spans="1:12" ht="15" customHeight="1" x14ac:dyDescent="0.15">
      <c r="A19" s="193"/>
      <c r="B19" s="66" t="s">
        <v>52</v>
      </c>
      <c r="C19" s="68">
        <f>割合と人数!U17</f>
        <v>1.7000000000000001E-2</v>
      </c>
      <c r="D19" s="68">
        <f>割合と人数!V17</f>
        <v>1.6096579476861168E-2</v>
      </c>
      <c r="E19" s="68"/>
      <c r="F19" s="68">
        <f>割合と人数!X17</f>
        <v>4.7E-2</v>
      </c>
      <c r="G19" s="68">
        <f>割合と人数!Y17</f>
        <v>2.6290165530671861E-2</v>
      </c>
      <c r="H19" s="68"/>
      <c r="I19" s="68">
        <f>割合と人数!AA17</f>
        <v>0</v>
      </c>
      <c r="J19" s="68">
        <f>割合と人数!AB17</f>
        <v>2.8985507246376812E-2</v>
      </c>
    </row>
    <row r="20" spans="1:12" ht="15" customHeight="1" x14ac:dyDescent="0.15">
      <c r="A20" s="188" t="s">
        <v>54</v>
      </c>
      <c r="B20" s="188" t="s">
        <v>3</v>
      </c>
      <c r="C20" s="190" t="s">
        <v>4</v>
      </c>
      <c r="D20" s="191"/>
      <c r="E20" s="63" t="s">
        <v>31</v>
      </c>
      <c r="F20" s="190" t="s">
        <v>5</v>
      </c>
      <c r="G20" s="191"/>
      <c r="H20" s="63" t="s">
        <v>31</v>
      </c>
      <c r="I20" s="190" t="s">
        <v>6</v>
      </c>
      <c r="J20" s="192"/>
      <c r="K20" s="64"/>
      <c r="L20" s="64"/>
    </row>
    <row r="21" spans="1:12" ht="24.75" customHeight="1" x14ac:dyDescent="0.15">
      <c r="A21" s="189"/>
      <c r="B21" s="189"/>
      <c r="C21" s="65" t="str">
        <f>割合と人数!U5</f>
        <v>R4年度</v>
      </c>
      <c r="D21" s="65" t="str">
        <f>割合と人数!V5</f>
        <v>R5年度</v>
      </c>
      <c r="E21" s="65"/>
      <c r="F21" s="65" t="str">
        <f>割合と人数!X5</f>
        <v>R4年度</v>
      </c>
      <c r="G21" s="65" t="str">
        <f>割合と人数!Y5</f>
        <v>R5年度</v>
      </c>
      <c r="H21" s="65"/>
      <c r="I21" s="65" t="str">
        <f>割合と人数!AA5</f>
        <v>R4年度</v>
      </c>
      <c r="J21" s="65" t="str">
        <f>割合と人数!AB5</f>
        <v>R5年度</v>
      </c>
      <c r="K21" s="64"/>
      <c r="L21" s="64"/>
    </row>
    <row r="22" spans="1:12" ht="15" customHeight="1" x14ac:dyDescent="0.15">
      <c r="A22" s="193">
        <v>4</v>
      </c>
      <c r="B22" s="66" t="s">
        <v>49</v>
      </c>
      <c r="C22" s="68">
        <f>割合と人数!U18</f>
        <v>0.216</v>
      </c>
      <c r="D22" s="68">
        <f>割合と人数!V18</f>
        <v>0.10101010101010101</v>
      </c>
      <c r="E22" s="68"/>
      <c r="F22" s="68">
        <f>割合と人数!X18</f>
        <v>0.44900000000000001</v>
      </c>
      <c r="G22" s="68">
        <f>割合と人数!Y18</f>
        <v>0.408203125</v>
      </c>
      <c r="H22" s="68"/>
      <c r="I22" s="68">
        <f>割合と人数!AA18</f>
        <v>0.48199999999999998</v>
      </c>
      <c r="J22" s="68">
        <f>割合と人数!AB18</f>
        <v>0.26470588235294118</v>
      </c>
    </row>
    <row r="23" spans="1:12" ht="15" customHeight="1" x14ac:dyDescent="0.15">
      <c r="A23" s="193"/>
      <c r="B23" s="66" t="s">
        <v>50</v>
      </c>
      <c r="C23" s="68">
        <f>割合と人数!U19</f>
        <v>0.73399999999999999</v>
      </c>
      <c r="D23" s="68">
        <f>割合と人数!V19</f>
        <v>0.78383838383838389</v>
      </c>
      <c r="E23" s="68"/>
      <c r="F23" s="68">
        <f>割合と人数!X19</f>
        <v>0.42699999999999999</v>
      </c>
      <c r="G23" s="68">
        <f>割合と人数!Y19</f>
        <v>0.4580078125</v>
      </c>
      <c r="H23" s="68"/>
      <c r="I23" s="68">
        <f>割合と人数!AA19</f>
        <v>0.5</v>
      </c>
      <c r="J23" s="68">
        <f>割合と人数!AB19</f>
        <v>0.70588235294117652</v>
      </c>
    </row>
    <row r="24" spans="1:12" ht="15" customHeight="1" x14ac:dyDescent="0.15">
      <c r="A24" s="193"/>
      <c r="B24" s="66" t="s">
        <v>51</v>
      </c>
      <c r="C24" s="68">
        <f>割合と人数!U20</f>
        <v>4.8000000000000001E-2</v>
      </c>
      <c r="D24" s="68">
        <f>割合と人数!V20</f>
        <v>0.10505050505050505</v>
      </c>
      <c r="E24" s="68"/>
      <c r="F24" s="68">
        <f>割合と人数!X20</f>
        <v>0.10299999999999999</v>
      </c>
      <c r="G24" s="68">
        <f>割合と人数!Y20</f>
        <v>0.1162109375</v>
      </c>
      <c r="H24" s="68"/>
      <c r="I24" s="68">
        <f>割合と人数!AA20</f>
        <v>1.7999999999999999E-2</v>
      </c>
      <c r="J24" s="68">
        <f>割合と人数!AB20</f>
        <v>1.4705882352941176E-2</v>
      </c>
    </row>
    <row r="25" spans="1:12" ht="15" customHeight="1" x14ac:dyDescent="0.15">
      <c r="A25" s="193"/>
      <c r="B25" s="66" t="s">
        <v>52</v>
      </c>
      <c r="C25" s="68">
        <f>割合と人数!U21</f>
        <v>2E-3</v>
      </c>
      <c r="D25" s="68">
        <f>割合と人数!V21</f>
        <v>1.0101010101010102E-2</v>
      </c>
      <c r="E25" s="68"/>
      <c r="F25" s="68">
        <f>割合と人数!X21</f>
        <v>2.1000000000000001E-2</v>
      </c>
      <c r="G25" s="68">
        <f>割合と人数!Y21</f>
        <v>1.7578125E-2</v>
      </c>
      <c r="H25" s="68"/>
      <c r="I25" s="68">
        <f>割合と人数!AA21</f>
        <v>0</v>
      </c>
      <c r="J25" s="68">
        <f>割合と人数!AB21</f>
        <v>1.4705882352941176E-2</v>
      </c>
    </row>
    <row r="26" spans="1:12" ht="15" customHeight="1" x14ac:dyDescent="0.15">
      <c r="A26" s="188" t="s">
        <v>54</v>
      </c>
      <c r="B26" s="188" t="s">
        <v>3</v>
      </c>
      <c r="C26" s="190" t="s">
        <v>4</v>
      </c>
      <c r="D26" s="191"/>
      <c r="E26" s="63" t="s">
        <v>31</v>
      </c>
      <c r="F26" s="190" t="s">
        <v>5</v>
      </c>
      <c r="G26" s="191"/>
      <c r="H26" s="63" t="s">
        <v>31</v>
      </c>
      <c r="I26" s="190" t="s">
        <v>6</v>
      </c>
      <c r="J26" s="192"/>
      <c r="K26" s="64"/>
      <c r="L26" s="64"/>
    </row>
    <row r="27" spans="1:12" ht="24.75" customHeight="1" x14ac:dyDescent="0.15">
      <c r="A27" s="189"/>
      <c r="B27" s="189"/>
      <c r="C27" s="65" t="str">
        <f>割合と人数!U5</f>
        <v>R4年度</v>
      </c>
      <c r="D27" s="65" t="str">
        <f>割合と人数!V5</f>
        <v>R5年度</v>
      </c>
      <c r="E27" s="65"/>
      <c r="F27" s="65" t="str">
        <f>割合と人数!X5</f>
        <v>R4年度</v>
      </c>
      <c r="G27" s="65" t="str">
        <f>割合と人数!Y5</f>
        <v>R5年度</v>
      </c>
      <c r="H27" s="65"/>
      <c r="I27" s="65" t="str">
        <f>割合と人数!AA5</f>
        <v>R4年度</v>
      </c>
      <c r="J27" s="65" t="str">
        <f>割合と人数!AB5</f>
        <v>R5年度</v>
      </c>
      <c r="K27" s="64"/>
      <c r="L27" s="64"/>
    </row>
    <row r="28" spans="1:12" ht="15" customHeight="1" x14ac:dyDescent="0.15">
      <c r="A28" s="193">
        <v>5</v>
      </c>
      <c r="B28" s="66" t="s">
        <v>49</v>
      </c>
      <c r="C28" s="68">
        <f>割合と人数!U22</f>
        <v>0.152</v>
      </c>
      <c r="D28" s="68">
        <f>割合と人数!V22</f>
        <v>0.10344827586206896</v>
      </c>
      <c r="E28" s="68"/>
      <c r="F28" s="68">
        <f>割合と人数!X22</f>
        <v>0.47099999999999997</v>
      </c>
      <c r="G28" s="68">
        <f>割合と人数!Y22</f>
        <v>0.47957198443579768</v>
      </c>
      <c r="H28" s="68"/>
      <c r="I28" s="68">
        <f>割合と人数!AA22</f>
        <v>0.17899999999999999</v>
      </c>
      <c r="J28" s="68">
        <f>割合と人数!AB22</f>
        <v>0.11764705882352941</v>
      </c>
    </row>
    <row r="29" spans="1:12" ht="15" customHeight="1" x14ac:dyDescent="0.15">
      <c r="A29" s="193"/>
      <c r="B29" s="66" t="s">
        <v>50</v>
      </c>
      <c r="C29" s="68">
        <f>割合と人数!U23</f>
        <v>0.754</v>
      </c>
      <c r="D29" s="68">
        <f>割合と人数!V23</f>
        <v>0.74239350912778901</v>
      </c>
      <c r="E29" s="68"/>
      <c r="F29" s="68">
        <f>割合と人数!X23</f>
        <v>0.42</v>
      </c>
      <c r="G29" s="68">
        <f>割合と人数!Y23</f>
        <v>0.42801556420233461</v>
      </c>
      <c r="H29" s="68"/>
      <c r="I29" s="68">
        <f>割合と人数!AA23</f>
        <v>0.78600000000000003</v>
      </c>
      <c r="J29" s="68">
        <f>割合と人数!AB23</f>
        <v>0.8529411764705882</v>
      </c>
    </row>
    <row r="30" spans="1:12" ht="15" customHeight="1" x14ac:dyDescent="0.15">
      <c r="A30" s="193"/>
      <c r="B30" s="66" t="s">
        <v>51</v>
      </c>
      <c r="C30" s="68">
        <f>割合と人数!U24</f>
        <v>9.0999999999999998E-2</v>
      </c>
      <c r="D30" s="68">
        <f>割合と人数!V24</f>
        <v>0.1440162271805274</v>
      </c>
      <c r="E30" s="68"/>
      <c r="F30" s="68">
        <f>割合と人数!X24</f>
        <v>8.2000000000000003E-2</v>
      </c>
      <c r="G30" s="68">
        <f>割合と人数!Y24</f>
        <v>7.9766536964980539E-2</v>
      </c>
      <c r="H30" s="68"/>
      <c r="I30" s="68">
        <f>割合と人数!AA24</f>
        <v>3.5999999999999997E-2</v>
      </c>
      <c r="J30" s="68">
        <f>割合と人数!AB24</f>
        <v>1.4705882352941176E-2</v>
      </c>
    </row>
    <row r="31" spans="1:12" ht="15" customHeight="1" x14ac:dyDescent="0.15">
      <c r="A31" s="193"/>
      <c r="B31" s="66" t="s">
        <v>52</v>
      </c>
      <c r="C31" s="68">
        <f>割合と人数!U25</f>
        <v>2E-3</v>
      </c>
      <c r="D31" s="68">
        <f>割合と人数!V25</f>
        <v>1.0141987829614604E-2</v>
      </c>
      <c r="E31" s="68"/>
      <c r="F31" s="68">
        <f>割合と人数!X25</f>
        <v>2.7E-2</v>
      </c>
      <c r="G31" s="68">
        <f>割合と人数!Y25</f>
        <v>1.264591439688716E-2</v>
      </c>
      <c r="H31" s="68"/>
      <c r="I31" s="68">
        <f>割合と人数!AA25</f>
        <v>0</v>
      </c>
      <c r="J31" s="68">
        <f>割合と人数!AB25</f>
        <v>1.4705882352941176E-2</v>
      </c>
    </row>
    <row r="32" spans="1:12" ht="15" customHeight="1" x14ac:dyDescent="0.15">
      <c r="A32" s="188" t="s">
        <v>54</v>
      </c>
      <c r="B32" s="188" t="s">
        <v>3</v>
      </c>
      <c r="C32" s="190" t="s">
        <v>4</v>
      </c>
      <c r="D32" s="191"/>
      <c r="E32" s="63" t="s">
        <v>31</v>
      </c>
      <c r="F32" s="190" t="s">
        <v>5</v>
      </c>
      <c r="G32" s="191"/>
      <c r="H32" s="63" t="s">
        <v>31</v>
      </c>
      <c r="I32" s="190" t="s">
        <v>6</v>
      </c>
      <c r="J32" s="192"/>
      <c r="K32" s="64"/>
      <c r="L32" s="64"/>
    </row>
    <row r="33" spans="1:12" ht="24.75" customHeight="1" x14ac:dyDescent="0.15">
      <c r="A33" s="189"/>
      <c r="B33" s="189"/>
      <c r="C33" s="65" t="str">
        <f>割合と人数!U5</f>
        <v>R4年度</v>
      </c>
      <c r="D33" s="65" t="str">
        <f>割合と人数!V5</f>
        <v>R5年度</v>
      </c>
      <c r="E33" s="65"/>
      <c r="F33" s="65" t="str">
        <f>割合と人数!X5</f>
        <v>R4年度</v>
      </c>
      <c r="G33" s="65" t="str">
        <f>割合と人数!Y5</f>
        <v>R5年度</v>
      </c>
      <c r="H33" s="65"/>
      <c r="I33" s="65" t="str">
        <f>割合と人数!AA5</f>
        <v>R4年度</v>
      </c>
      <c r="J33" s="65" t="str">
        <f>割合と人数!AB5</f>
        <v>R5年度</v>
      </c>
      <c r="K33" s="64"/>
      <c r="L33" s="64"/>
    </row>
    <row r="34" spans="1:12" ht="15" customHeight="1" x14ac:dyDescent="0.15">
      <c r="A34" s="193">
        <v>6</v>
      </c>
      <c r="B34" s="66" t="s">
        <v>49</v>
      </c>
      <c r="C34" s="68">
        <f>割合と人数!U26</f>
        <v>0.185</v>
      </c>
      <c r="D34" s="68">
        <f>割合と人数!V26</f>
        <v>0.14141414141414141</v>
      </c>
      <c r="E34" s="68"/>
      <c r="F34" s="68">
        <f>割合と人数!X26</f>
        <v>0.48799999999999999</v>
      </c>
      <c r="G34" s="68">
        <f>割合と人数!Y26</f>
        <v>0.51119766309639725</v>
      </c>
      <c r="H34" s="68"/>
      <c r="I34" s="68">
        <f>割合と人数!AA26</f>
        <v>0.41099999999999998</v>
      </c>
      <c r="J34" s="68">
        <f>割合と人数!AB26</f>
        <v>0.23529411764705882</v>
      </c>
    </row>
    <row r="35" spans="1:12" ht="15" customHeight="1" x14ac:dyDescent="0.15">
      <c r="A35" s="193"/>
      <c r="B35" s="66" t="s">
        <v>50</v>
      </c>
      <c r="C35" s="68">
        <f>割合と人数!U27</f>
        <v>0.68</v>
      </c>
      <c r="D35" s="68">
        <f>割合と人数!V27</f>
        <v>0.66868686868686866</v>
      </c>
      <c r="E35" s="68"/>
      <c r="F35" s="68">
        <f>割合と人数!X27</f>
        <v>0.40699999999999997</v>
      </c>
      <c r="G35" s="68">
        <f>割合と人数!Y27</f>
        <v>0.379746835443038</v>
      </c>
      <c r="H35" s="68"/>
      <c r="I35" s="68">
        <f>割合と人数!AA27</f>
        <v>0.58899999999999997</v>
      </c>
      <c r="J35" s="68">
        <f>割合と人数!AB27</f>
        <v>0.67647058823529416</v>
      </c>
    </row>
    <row r="36" spans="1:12" ht="15" customHeight="1" x14ac:dyDescent="0.15">
      <c r="A36" s="193"/>
      <c r="B36" s="66" t="s">
        <v>51</v>
      </c>
      <c r="C36" s="68">
        <f>割合と人数!U28</f>
        <v>0.122</v>
      </c>
      <c r="D36" s="68">
        <f>割合と人数!V28</f>
        <v>0.17575757575757575</v>
      </c>
      <c r="E36" s="68"/>
      <c r="F36" s="68">
        <f>割合と人数!X28</f>
        <v>7.5999999999999998E-2</v>
      </c>
      <c r="G36" s="68">
        <f>割合と人数!Y28</f>
        <v>9.1528724440116851E-2</v>
      </c>
      <c r="H36" s="68"/>
      <c r="I36" s="68">
        <f>割合と人数!AA28</f>
        <v>0</v>
      </c>
      <c r="J36" s="68">
        <f>割合と人数!AB28</f>
        <v>8.8235294117647065E-2</v>
      </c>
    </row>
    <row r="37" spans="1:12" ht="15" customHeight="1" x14ac:dyDescent="0.15">
      <c r="A37" s="193"/>
      <c r="B37" s="66" t="s">
        <v>52</v>
      </c>
      <c r="C37" s="68">
        <f>割合と人数!U29</f>
        <v>1.2999999999999999E-2</v>
      </c>
      <c r="D37" s="68">
        <f>割合と人数!V29</f>
        <v>1.4141414141414142E-2</v>
      </c>
      <c r="E37" s="68"/>
      <c r="F37" s="68">
        <f>割合と人数!X29</f>
        <v>0.03</v>
      </c>
      <c r="G37" s="68">
        <f>割合と人数!Y29</f>
        <v>1.7526777020447908E-2</v>
      </c>
      <c r="H37" s="68"/>
      <c r="I37" s="68">
        <f>割合と人数!AA29</f>
        <v>0</v>
      </c>
      <c r="J37" s="68">
        <f>割合と人数!AB29</f>
        <v>0</v>
      </c>
    </row>
    <row r="38" spans="1:12" ht="15" customHeight="1" x14ac:dyDescent="0.15">
      <c r="A38" s="188" t="s">
        <v>54</v>
      </c>
      <c r="B38" s="188" t="s">
        <v>3</v>
      </c>
      <c r="C38" s="190" t="s">
        <v>4</v>
      </c>
      <c r="D38" s="191"/>
      <c r="E38" s="63" t="s">
        <v>31</v>
      </c>
      <c r="F38" s="190" t="s">
        <v>5</v>
      </c>
      <c r="G38" s="191"/>
      <c r="H38" s="63" t="s">
        <v>31</v>
      </c>
      <c r="I38" s="190" t="s">
        <v>6</v>
      </c>
      <c r="J38" s="192"/>
      <c r="K38" s="64"/>
      <c r="L38" s="64"/>
    </row>
    <row r="39" spans="1:12" ht="24.75" customHeight="1" x14ac:dyDescent="0.15">
      <c r="A39" s="189"/>
      <c r="B39" s="189"/>
      <c r="C39" s="65" t="str">
        <f>割合と人数!U5</f>
        <v>R4年度</v>
      </c>
      <c r="D39" s="65" t="str">
        <f>割合と人数!V5</f>
        <v>R5年度</v>
      </c>
      <c r="E39" s="65"/>
      <c r="F39" s="65" t="str">
        <f>割合と人数!X5</f>
        <v>R4年度</v>
      </c>
      <c r="G39" s="65" t="str">
        <f>割合と人数!Y5</f>
        <v>R5年度</v>
      </c>
      <c r="H39" s="65"/>
      <c r="I39" s="65" t="str">
        <f>割合と人数!AA5</f>
        <v>R4年度</v>
      </c>
      <c r="J39" s="65" t="str">
        <f>割合と人数!AB5</f>
        <v>R5年度</v>
      </c>
      <c r="K39" s="64"/>
      <c r="L39" s="64"/>
    </row>
    <row r="40" spans="1:12" ht="15" customHeight="1" x14ac:dyDescent="0.15">
      <c r="A40" s="193">
        <v>7</v>
      </c>
      <c r="B40" s="66" t="s">
        <v>49</v>
      </c>
      <c r="C40" s="68">
        <f>割合と人数!U30</f>
        <v>0.192</v>
      </c>
      <c r="D40" s="68">
        <f>割合と人数!V30</f>
        <v>0.16969696969696971</v>
      </c>
      <c r="E40" s="68"/>
      <c r="F40" s="68">
        <f>割合と人数!X30</f>
        <v>0.41199999999999998</v>
      </c>
      <c r="G40" s="68">
        <f>割合と人数!Y30</f>
        <v>0.3701171875</v>
      </c>
      <c r="H40" s="68"/>
      <c r="I40" s="68">
        <f>割合と人数!AA30</f>
        <v>0.26800000000000002</v>
      </c>
      <c r="J40" s="68">
        <f>割合と人数!AB30</f>
        <v>0.3235294117647059</v>
      </c>
    </row>
    <row r="41" spans="1:12" ht="15" customHeight="1" x14ac:dyDescent="0.15">
      <c r="A41" s="193"/>
      <c r="B41" s="66" t="s">
        <v>50</v>
      </c>
      <c r="C41" s="68">
        <f>割合と人数!U31</f>
        <v>0.68100000000000005</v>
      </c>
      <c r="D41" s="68">
        <f>割合と人数!V31</f>
        <v>0.65252525252525251</v>
      </c>
      <c r="E41" s="68"/>
      <c r="F41" s="68">
        <f>割合と人数!X31</f>
        <v>0.27200000000000002</v>
      </c>
      <c r="G41" s="68">
        <f>割合と人数!Y31</f>
        <v>0.298828125</v>
      </c>
      <c r="H41" s="68"/>
      <c r="I41" s="68">
        <f>割合と人数!AA31</f>
        <v>0.60699999999999998</v>
      </c>
      <c r="J41" s="68">
        <f>割合と人数!AB31</f>
        <v>0.6029411764705882</v>
      </c>
    </row>
    <row r="42" spans="1:12" ht="15" customHeight="1" x14ac:dyDescent="0.15">
      <c r="A42" s="193"/>
      <c r="B42" s="66" t="s">
        <v>51</v>
      </c>
      <c r="C42" s="68">
        <f>割合と人数!U32</f>
        <v>0.12</v>
      </c>
      <c r="D42" s="68">
        <f>割合と人数!V32</f>
        <v>0.16969696969696971</v>
      </c>
      <c r="E42" s="68"/>
      <c r="F42" s="68">
        <f>割合と人数!X32</f>
        <v>0.216</v>
      </c>
      <c r="G42" s="68">
        <f>割合と人数!Y32</f>
        <v>0.2353515625</v>
      </c>
      <c r="H42" s="68"/>
      <c r="I42" s="68">
        <f>割合と人数!AA32</f>
        <v>0.125</v>
      </c>
      <c r="J42" s="68">
        <f>割合と人数!AB32</f>
        <v>7.3529411764705885E-2</v>
      </c>
    </row>
    <row r="43" spans="1:12" ht="15" customHeight="1" x14ac:dyDescent="0.15">
      <c r="A43" s="193"/>
      <c r="B43" s="66" t="s">
        <v>52</v>
      </c>
      <c r="C43" s="68">
        <f>割合と人数!U33</f>
        <v>7.0000000000000001E-3</v>
      </c>
      <c r="D43" s="68">
        <f>割合と人数!V33</f>
        <v>8.0808080808080808E-3</v>
      </c>
      <c r="E43" s="68"/>
      <c r="F43" s="68">
        <f>割合と人数!X33</f>
        <v>0.1</v>
      </c>
      <c r="G43" s="68">
        <f>割合と人数!Y33</f>
        <v>9.5703125E-2</v>
      </c>
      <c r="H43" s="68"/>
      <c r="I43" s="68">
        <f>割合と人数!AA33</f>
        <v>0</v>
      </c>
      <c r="J43" s="68">
        <f>割合と人数!AB33</f>
        <v>0</v>
      </c>
    </row>
    <row r="44" spans="1:12" ht="15" customHeight="1" x14ac:dyDescent="0.15">
      <c r="A44" s="188" t="s">
        <v>54</v>
      </c>
      <c r="B44" s="188" t="s">
        <v>3</v>
      </c>
      <c r="C44" s="190" t="s">
        <v>4</v>
      </c>
      <c r="D44" s="191"/>
      <c r="E44" s="63" t="s">
        <v>31</v>
      </c>
      <c r="F44" s="190" t="s">
        <v>5</v>
      </c>
      <c r="G44" s="191"/>
      <c r="H44" s="63" t="s">
        <v>31</v>
      </c>
      <c r="I44" s="190" t="s">
        <v>6</v>
      </c>
      <c r="J44" s="192"/>
      <c r="K44" s="64"/>
      <c r="L44" s="64"/>
    </row>
    <row r="45" spans="1:12" ht="24.75" customHeight="1" x14ac:dyDescent="0.15">
      <c r="A45" s="189"/>
      <c r="B45" s="189"/>
      <c r="C45" s="65" t="str">
        <f>割合と人数!U5</f>
        <v>R4年度</v>
      </c>
      <c r="D45" s="65" t="str">
        <f>割合と人数!V5</f>
        <v>R5年度</v>
      </c>
      <c r="E45" s="65"/>
      <c r="F45" s="65" t="str">
        <f>割合と人数!X5</f>
        <v>R4年度</v>
      </c>
      <c r="G45" s="65" t="str">
        <f>割合と人数!Y5</f>
        <v>R5年度</v>
      </c>
      <c r="H45" s="65"/>
      <c r="I45" s="65" t="str">
        <f>割合と人数!AA5</f>
        <v>R4年度</v>
      </c>
      <c r="J45" s="65" t="str">
        <f>割合と人数!AB5</f>
        <v>R5年度</v>
      </c>
      <c r="K45" s="64"/>
      <c r="L45" s="64"/>
    </row>
    <row r="46" spans="1:12" ht="15" customHeight="1" x14ac:dyDescent="0.15">
      <c r="A46" s="193">
        <v>8</v>
      </c>
      <c r="B46" s="66" t="s">
        <v>49</v>
      </c>
      <c r="C46" s="68">
        <f>割合と人数!U34</f>
        <v>0.30099999999999999</v>
      </c>
      <c r="D46" s="68">
        <f>割合と人数!V34</f>
        <v>0.24193548387096775</v>
      </c>
      <c r="E46" s="68"/>
      <c r="F46" s="68">
        <f>割合と人数!X34</f>
        <v>0.53100000000000003</v>
      </c>
      <c r="G46" s="68">
        <f>割合と人数!Y34</f>
        <v>0.54740957966764414</v>
      </c>
      <c r="H46" s="68"/>
      <c r="I46" s="68">
        <f>割合と人数!AA34</f>
        <v>0.38300000000000001</v>
      </c>
      <c r="J46" s="68">
        <f>割合と人数!AB34</f>
        <v>0.19402985074626866</v>
      </c>
    </row>
    <row r="47" spans="1:12" ht="15" customHeight="1" x14ac:dyDescent="0.15">
      <c r="A47" s="193"/>
      <c r="B47" s="66" t="s">
        <v>50</v>
      </c>
      <c r="C47" s="68">
        <f>割合と人数!U35</f>
        <v>0.64600000000000002</v>
      </c>
      <c r="D47" s="68">
        <f>割合と人数!V35</f>
        <v>0.63709677419354838</v>
      </c>
      <c r="E47" s="68"/>
      <c r="F47" s="68">
        <f>割合と人数!X35</f>
        <v>0.36799999999999999</v>
      </c>
      <c r="G47" s="68">
        <f>割合と人数!Y35</f>
        <v>0.35972629521016619</v>
      </c>
      <c r="H47" s="68"/>
      <c r="I47" s="68">
        <f>割合と人数!AA35</f>
        <v>0.61699999999999999</v>
      </c>
      <c r="J47" s="68">
        <f>割合と人数!AB35</f>
        <v>0.77611940298507465</v>
      </c>
    </row>
    <row r="48" spans="1:12" ht="15" customHeight="1" x14ac:dyDescent="0.15">
      <c r="A48" s="193"/>
      <c r="B48" s="66" t="s">
        <v>51</v>
      </c>
      <c r="C48" s="68">
        <f>割合と人数!U36</f>
        <v>4.9000000000000002E-2</v>
      </c>
      <c r="D48" s="68">
        <f>割合と人数!V36</f>
        <v>0.11491935483870967</v>
      </c>
      <c r="E48" s="68"/>
      <c r="F48" s="68">
        <f>割合と人数!X36</f>
        <v>7.1999999999999995E-2</v>
      </c>
      <c r="G48" s="68">
        <f>割合と人数!Y36</f>
        <v>8.2111436950146624E-2</v>
      </c>
      <c r="H48" s="68"/>
      <c r="I48" s="68">
        <f>割合と人数!AA36</f>
        <v>0</v>
      </c>
      <c r="J48" s="68">
        <f>割合と人数!AB36</f>
        <v>2.9850746268656716E-2</v>
      </c>
    </row>
    <row r="49" spans="1:12" ht="15" customHeight="1" x14ac:dyDescent="0.15">
      <c r="A49" s="193"/>
      <c r="B49" s="66" t="s">
        <v>52</v>
      </c>
      <c r="C49" s="68">
        <f>割合と人数!U37</f>
        <v>4.0000000000000001E-3</v>
      </c>
      <c r="D49" s="68">
        <f>割合と人数!V37</f>
        <v>6.0483870967741934E-3</v>
      </c>
      <c r="E49" s="68"/>
      <c r="F49" s="68">
        <f>割合と人数!X37</f>
        <v>2.9000000000000001E-2</v>
      </c>
      <c r="G49" s="68">
        <f>割合と人数!Y37</f>
        <v>1.0752688172043012E-2</v>
      </c>
      <c r="H49" s="68"/>
      <c r="I49" s="68">
        <f>割合と人数!AA37</f>
        <v>0</v>
      </c>
      <c r="J49" s="68">
        <f>割合と人数!AB37</f>
        <v>0</v>
      </c>
    </row>
    <row r="50" spans="1:12" ht="15" customHeight="1" x14ac:dyDescent="0.15">
      <c r="A50" s="188" t="s">
        <v>54</v>
      </c>
      <c r="B50" s="188" t="s">
        <v>3</v>
      </c>
      <c r="C50" s="190" t="s">
        <v>4</v>
      </c>
      <c r="D50" s="191"/>
      <c r="E50" s="63" t="s">
        <v>31</v>
      </c>
      <c r="F50" s="190" t="s">
        <v>5</v>
      </c>
      <c r="G50" s="191"/>
      <c r="H50" s="63" t="s">
        <v>31</v>
      </c>
      <c r="I50" s="190" t="s">
        <v>6</v>
      </c>
      <c r="J50" s="192"/>
      <c r="K50" s="64"/>
      <c r="L50" s="64"/>
    </row>
    <row r="51" spans="1:12" ht="24.75" customHeight="1" x14ac:dyDescent="0.15">
      <c r="A51" s="189"/>
      <c r="B51" s="189"/>
      <c r="C51" s="65" t="str">
        <f>割合と人数!U5</f>
        <v>R4年度</v>
      </c>
      <c r="D51" s="65" t="str">
        <f>割合と人数!V5</f>
        <v>R5年度</v>
      </c>
      <c r="E51" s="65"/>
      <c r="F51" s="65" t="str">
        <f>割合と人数!X5</f>
        <v>R4年度</v>
      </c>
      <c r="G51" s="65" t="str">
        <f>割合と人数!Y5</f>
        <v>R5年度</v>
      </c>
      <c r="H51" s="65"/>
      <c r="I51" s="65" t="str">
        <f>割合と人数!AA5</f>
        <v>R4年度</v>
      </c>
      <c r="J51" s="65" t="str">
        <f>割合と人数!AB5</f>
        <v>R5年度</v>
      </c>
      <c r="K51" s="64"/>
      <c r="L51" s="64"/>
    </row>
    <row r="52" spans="1:12" ht="15" customHeight="1" x14ac:dyDescent="0.15">
      <c r="A52" s="193">
        <v>9</v>
      </c>
      <c r="B52" s="66" t="s">
        <v>49</v>
      </c>
      <c r="C52" s="68">
        <f>割合と人数!U38</f>
        <v>0.26800000000000002</v>
      </c>
      <c r="D52" s="68">
        <f>割合と人数!V38</f>
        <v>0.25403225806451613</v>
      </c>
      <c r="E52" s="68"/>
      <c r="F52" s="68">
        <f>割合と人数!X38</f>
        <v>0.54700000000000004</v>
      </c>
      <c r="G52" s="68">
        <f>割合と人数!Y38</f>
        <v>0.55155642023346307</v>
      </c>
      <c r="H52" s="68"/>
      <c r="I52" s="68">
        <f>割合と人数!AA38</f>
        <v>0.25</v>
      </c>
      <c r="J52" s="68">
        <f>割合と人数!AB38</f>
        <v>0.15942028985507245</v>
      </c>
    </row>
    <row r="53" spans="1:12" ht="15" customHeight="1" x14ac:dyDescent="0.15">
      <c r="A53" s="193"/>
      <c r="B53" s="66" t="s">
        <v>50</v>
      </c>
      <c r="C53" s="68">
        <f>割合と人数!U39</f>
        <v>0.66600000000000004</v>
      </c>
      <c r="D53" s="68">
        <f>割合と人数!V39</f>
        <v>0.657258064516129</v>
      </c>
      <c r="E53" s="68"/>
      <c r="F53" s="68">
        <f>割合と人数!X39</f>
        <v>0.35599999999999998</v>
      </c>
      <c r="G53" s="68">
        <f>割合と人数!Y39</f>
        <v>0.34824902723735407</v>
      </c>
      <c r="H53" s="68"/>
      <c r="I53" s="68">
        <f>割合と人数!AA39</f>
        <v>0.73199999999999998</v>
      </c>
      <c r="J53" s="68">
        <f>割合と人数!AB39</f>
        <v>0.82608695652173914</v>
      </c>
    </row>
    <row r="54" spans="1:12" ht="15" customHeight="1" x14ac:dyDescent="0.15">
      <c r="A54" s="193"/>
      <c r="B54" s="66" t="s">
        <v>51</v>
      </c>
      <c r="C54" s="68">
        <f>割合と人数!U40</f>
        <v>6.3E-2</v>
      </c>
      <c r="D54" s="68">
        <f>割合と人数!V40</f>
        <v>7.8629032258064516E-2</v>
      </c>
      <c r="E54" s="68"/>
      <c r="F54" s="68">
        <f>割合と人数!X40</f>
        <v>7.8E-2</v>
      </c>
      <c r="G54" s="68">
        <f>割合と人数!Y40</f>
        <v>8.3657587548638127E-2</v>
      </c>
      <c r="H54" s="68"/>
      <c r="I54" s="68">
        <f>割合と人数!AA40</f>
        <v>1.7999999999999999E-2</v>
      </c>
      <c r="J54" s="68">
        <f>割合と人数!AB40</f>
        <v>1.4492753623188406E-2</v>
      </c>
    </row>
    <row r="55" spans="1:12" ht="15" customHeight="1" x14ac:dyDescent="0.15">
      <c r="A55" s="193"/>
      <c r="B55" s="66" t="s">
        <v>52</v>
      </c>
      <c r="C55" s="68">
        <f>割合と人数!U41</f>
        <v>4.0000000000000001E-3</v>
      </c>
      <c r="D55" s="68">
        <f>割合と人数!V41</f>
        <v>1.0080645161290322E-2</v>
      </c>
      <c r="E55" s="68"/>
      <c r="F55" s="68">
        <f>割合と人数!X41</f>
        <v>1.9E-2</v>
      </c>
      <c r="G55" s="68">
        <f>割合と人数!Y41</f>
        <v>1.6536964980544747E-2</v>
      </c>
      <c r="H55" s="68"/>
      <c r="I55" s="68">
        <f>割合と人数!AA41</f>
        <v>0</v>
      </c>
      <c r="J55" s="68">
        <f>割合と人数!AB41</f>
        <v>0</v>
      </c>
    </row>
    <row r="56" spans="1:12" ht="15" customHeight="1" x14ac:dyDescent="0.15">
      <c r="A56" s="188" t="s">
        <v>54</v>
      </c>
      <c r="B56" s="188" t="s">
        <v>3</v>
      </c>
      <c r="C56" s="190" t="s">
        <v>4</v>
      </c>
      <c r="D56" s="191"/>
      <c r="E56" s="63" t="s">
        <v>31</v>
      </c>
      <c r="F56" s="190" t="s">
        <v>5</v>
      </c>
      <c r="G56" s="191"/>
      <c r="H56" s="63" t="s">
        <v>31</v>
      </c>
      <c r="I56" s="190" t="s">
        <v>6</v>
      </c>
      <c r="J56" s="192"/>
      <c r="K56" s="64"/>
      <c r="L56" s="64"/>
    </row>
    <row r="57" spans="1:12" ht="24.75" customHeight="1" x14ac:dyDescent="0.15">
      <c r="A57" s="189"/>
      <c r="B57" s="189"/>
      <c r="C57" s="65" t="str">
        <f>割合と人数!U5</f>
        <v>R4年度</v>
      </c>
      <c r="D57" s="65" t="str">
        <f>割合と人数!V5</f>
        <v>R5年度</v>
      </c>
      <c r="E57" s="65"/>
      <c r="F57" s="65" t="str">
        <f>割合と人数!X5</f>
        <v>R4年度</v>
      </c>
      <c r="G57" s="65" t="str">
        <f>割合と人数!Y5</f>
        <v>R5年度</v>
      </c>
      <c r="H57" s="65"/>
      <c r="I57" s="65" t="str">
        <f>割合と人数!AA5</f>
        <v>R4年度</v>
      </c>
      <c r="J57" s="65" t="str">
        <f>割合と人数!AB5</f>
        <v>R5年度</v>
      </c>
      <c r="K57" s="64"/>
      <c r="L57" s="64"/>
    </row>
    <row r="58" spans="1:12" ht="15" customHeight="1" x14ac:dyDescent="0.15">
      <c r="A58" s="193">
        <v>10</v>
      </c>
      <c r="B58" s="66" t="s">
        <v>49</v>
      </c>
      <c r="C58" s="68">
        <f>割合と人数!U42</f>
        <v>0.253</v>
      </c>
      <c r="D58" s="68">
        <f>割合と人数!V42</f>
        <v>0.22222222222222221</v>
      </c>
      <c r="E58" s="68"/>
      <c r="F58" s="68">
        <f>割合と人数!X42</f>
        <v>0.50700000000000001</v>
      </c>
      <c r="G58" s="68">
        <f>割合と人数!Y42</f>
        <v>0.46875</v>
      </c>
      <c r="H58" s="68"/>
      <c r="I58" s="68">
        <f>割合と人数!AA42</f>
        <v>0.64300000000000002</v>
      </c>
      <c r="J58" s="68">
        <f>割合と人数!AB42</f>
        <v>0.39705882352941174</v>
      </c>
    </row>
    <row r="59" spans="1:12" ht="15" customHeight="1" x14ac:dyDescent="0.15">
      <c r="A59" s="193"/>
      <c r="B59" s="66" t="s">
        <v>50</v>
      </c>
      <c r="C59" s="68">
        <f>割合と人数!U43</f>
        <v>0.71099999999999997</v>
      </c>
      <c r="D59" s="68">
        <f>割合と人数!V43</f>
        <v>0.72121212121212119</v>
      </c>
      <c r="E59" s="68"/>
      <c r="F59" s="68">
        <f>割合と人数!X43</f>
        <v>0.379</v>
      </c>
      <c r="G59" s="68">
        <f>割合と人数!Y43</f>
        <v>0.4052734375</v>
      </c>
      <c r="H59" s="68"/>
      <c r="I59" s="68">
        <f>割合と人数!AA43</f>
        <v>0.35699999999999998</v>
      </c>
      <c r="J59" s="68">
        <f>割合と人数!AB43</f>
        <v>0.55882352941176472</v>
      </c>
    </row>
    <row r="60" spans="1:12" x14ac:dyDescent="0.15">
      <c r="A60" s="193"/>
      <c r="B60" s="66" t="s">
        <v>51</v>
      </c>
      <c r="C60" s="68">
        <f>割合と人数!U44</f>
        <v>3.2000000000000001E-2</v>
      </c>
      <c r="D60" s="68">
        <f>割合と人数!V44</f>
        <v>5.4545454545454543E-2</v>
      </c>
      <c r="E60" s="68"/>
      <c r="F60" s="68">
        <f>割合と人数!X44</f>
        <v>9.7000000000000003E-2</v>
      </c>
      <c r="G60" s="68">
        <f>割合と人数!Y44</f>
        <v>0.1025390625</v>
      </c>
      <c r="H60" s="68"/>
      <c r="I60" s="68">
        <f>割合と人数!AA44</f>
        <v>0</v>
      </c>
      <c r="J60" s="68">
        <f>割合と人数!AB44</f>
        <v>4.4117647058823532E-2</v>
      </c>
    </row>
    <row r="61" spans="1:12" x14ac:dyDescent="0.15">
      <c r="A61" s="193"/>
      <c r="B61" s="66" t="s">
        <v>52</v>
      </c>
      <c r="C61" s="68">
        <f>割合と人数!U45</f>
        <v>4.0000000000000001E-3</v>
      </c>
      <c r="D61" s="68">
        <f>割合と人数!V45</f>
        <v>2.0202020202020202E-3</v>
      </c>
      <c r="E61" s="68"/>
      <c r="F61" s="68">
        <f>割合と人数!X45</f>
        <v>1.7000000000000001E-2</v>
      </c>
      <c r="G61" s="68">
        <f>割合と人数!Y45</f>
        <v>2.34375E-2</v>
      </c>
      <c r="H61" s="68"/>
      <c r="I61" s="68">
        <f>割合と人数!AA45</f>
        <v>0</v>
      </c>
      <c r="J61" s="68">
        <f>割合と人数!AB45</f>
        <v>0</v>
      </c>
    </row>
  </sheetData>
  <mergeCells count="60">
    <mergeCell ref="I8:J8"/>
    <mergeCell ref="A10:A13"/>
    <mergeCell ref="F2:G2"/>
    <mergeCell ref="I2:J2"/>
    <mergeCell ref="B2:B3"/>
    <mergeCell ref="C2:D2"/>
    <mergeCell ref="F8:G8"/>
    <mergeCell ref="B8:B9"/>
    <mergeCell ref="C8:D8"/>
    <mergeCell ref="A58:A61"/>
    <mergeCell ref="A52:A55"/>
    <mergeCell ref="A46:A49"/>
    <mergeCell ref="A40:A43"/>
    <mergeCell ref="A34:A37"/>
    <mergeCell ref="A56:A57"/>
    <mergeCell ref="A44:A45"/>
    <mergeCell ref="A28:A31"/>
    <mergeCell ref="A22:A25"/>
    <mergeCell ref="A16:A19"/>
    <mergeCell ref="A4:A7"/>
    <mergeCell ref="A2:A3"/>
    <mergeCell ref="A8:A9"/>
    <mergeCell ref="A20:A21"/>
    <mergeCell ref="A26:A27"/>
    <mergeCell ref="A14:A15"/>
    <mergeCell ref="B14:B15"/>
    <mergeCell ref="C14:D14"/>
    <mergeCell ref="F14:G14"/>
    <mergeCell ref="I14:J14"/>
    <mergeCell ref="C32:D32"/>
    <mergeCell ref="F32:G32"/>
    <mergeCell ref="I32:J32"/>
    <mergeCell ref="B20:B21"/>
    <mergeCell ref="C20:D20"/>
    <mergeCell ref="F20:G20"/>
    <mergeCell ref="I20:J20"/>
    <mergeCell ref="B26:B27"/>
    <mergeCell ref="C26:D26"/>
    <mergeCell ref="F26:G26"/>
    <mergeCell ref="I26:J26"/>
    <mergeCell ref="B56:B57"/>
    <mergeCell ref="C56:D56"/>
    <mergeCell ref="F56:G56"/>
    <mergeCell ref="I56:J56"/>
    <mergeCell ref="A50:A51"/>
    <mergeCell ref="B50:B51"/>
    <mergeCell ref="C50:D50"/>
    <mergeCell ref="F50:G50"/>
    <mergeCell ref="I50:J50"/>
    <mergeCell ref="I44:J44"/>
    <mergeCell ref="A38:A39"/>
    <mergeCell ref="B38:B39"/>
    <mergeCell ref="C38:D38"/>
    <mergeCell ref="F38:G38"/>
    <mergeCell ref="I38:J38"/>
    <mergeCell ref="A32:A33"/>
    <mergeCell ref="B32:B33"/>
    <mergeCell ref="B44:B45"/>
    <mergeCell ref="C44:D44"/>
    <mergeCell ref="F44:G44"/>
  </mergeCells>
  <phoneticPr fontId="2"/>
  <pageMargins left="0.70866141732283472" right="0.51181102362204722" top="0.55118110236220474" bottom="0.55118110236220474" header="0.31496062992125984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923f1d-b3c0-4b54-bb14-d6b17bb46bcf" xsi:nil="true"/>
    <lcf76f155ced4ddcb4097134ff3c332f xmlns="3c083e0a-e731-4fde-8fff-bdd503f5d06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E4E22C7E0C1144801F4C4B1D7D52B8" ma:contentTypeVersion="16" ma:contentTypeDescription="新しいドキュメントを作成します。" ma:contentTypeScope="" ma:versionID="c0543d7cdc27ebb09dbb1d26db1f8cfa">
  <xsd:schema xmlns:xsd="http://www.w3.org/2001/XMLSchema" xmlns:xs="http://www.w3.org/2001/XMLSchema" xmlns:p="http://schemas.microsoft.com/office/2006/metadata/properties" xmlns:ns2="3c083e0a-e731-4fde-8fff-bdd503f5d06f" xmlns:ns3="04923f1d-b3c0-4b54-bb14-d6b17bb46bcf" targetNamespace="http://schemas.microsoft.com/office/2006/metadata/properties" ma:root="true" ma:fieldsID="05b41335525f348aacb778f43131155a" ns2:_="" ns3:_="">
    <xsd:import namespace="3c083e0a-e731-4fde-8fff-bdd503f5d06f"/>
    <xsd:import namespace="04923f1d-b3c0-4b54-bb14-d6b17bb46b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83e0a-e731-4fde-8fff-bdd503f5d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3b0a093d-35cc-4a16-8dfe-922235019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23f1d-b3c0-4b54-bb14-d6b17bb46bc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b2a8066-e497-4c1d-ac52-758a6758edb2}" ma:internalName="TaxCatchAll" ma:showField="CatchAllData" ma:web="04923f1d-b3c0-4b54-bb14-d6b17bb46b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D79860-D916-407C-8200-AB5509082C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C9882-A06F-4C6C-BE24-DB6B8560BB2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4923f1d-b3c0-4b54-bb14-d6b17bb46bcf"/>
    <ds:schemaRef ds:uri="3c083e0a-e731-4fde-8fff-bdd503f5d0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5DA8C06-8190-4B99-AE5C-21C19F184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割合のみ</vt:lpstr>
      <vt:lpstr>割合と人数</vt:lpstr>
      <vt:lpstr>グラフ</vt:lpstr>
      <vt:lpstr>前年度比</vt:lpstr>
      <vt:lpstr>割合と人数!Print_Area</vt:lpstr>
      <vt:lpstr>前年度比!Print_Area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校務（流山小）教頭01</cp:lastModifiedBy>
  <cp:revision/>
  <dcterms:created xsi:type="dcterms:W3CDTF">2023-02-15T11:04:38Z</dcterms:created>
  <dcterms:modified xsi:type="dcterms:W3CDTF">2024-08-26T03:16:28Z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0x0101002CE4E22C7E0C1144801F4C4B1D7D52B8</vt:lpwstr>
  </property>
</Properties>
</file>