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x150s7\共有フォルダ\ホームページ関係\"/>
    </mc:Choice>
  </mc:AlternateContent>
  <bookViews>
    <workbookView xWindow="600" yWindow="60" windowWidth="18135" windowHeight="8610" activeTab="5"/>
  </bookViews>
  <sheets>
    <sheet name="H25貸借対照表" sheetId="1" r:id="rId1"/>
    <sheet name="H25財産目録" sheetId="2" r:id="rId2"/>
    <sheet name="H26貸借対照表" sheetId="3" r:id="rId3"/>
    <sheet name="H26財産目録" sheetId="4" r:id="rId4"/>
    <sheet name="H26資金収支" sheetId="5" r:id="rId5"/>
    <sheet name="H26事業活動" sheetId="6" r:id="rId6"/>
  </sheets>
  <calcPr calcId="152511"/>
</workbook>
</file>

<file path=xl/calcChain.xml><?xml version="1.0" encoding="utf-8"?>
<calcChain xmlns="http://schemas.openxmlformats.org/spreadsheetml/2006/main">
  <c r="F42" i="6" l="1"/>
  <c r="F41" i="6"/>
  <c r="F40" i="6"/>
  <c r="F39" i="6"/>
  <c r="D35" i="6"/>
  <c r="E34" i="6"/>
  <c r="E35" i="6" s="1"/>
  <c r="D34" i="6"/>
  <c r="F34" i="6" s="1"/>
  <c r="F32" i="6"/>
  <c r="E31" i="6"/>
  <c r="E30" i="6"/>
  <c r="D30" i="6"/>
  <c r="F30" i="6" s="1"/>
  <c r="F27" i="6"/>
  <c r="E26" i="6"/>
  <c r="D26" i="6"/>
  <c r="D31" i="6" s="1"/>
  <c r="F31" i="6" s="1"/>
  <c r="F25" i="6"/>
  <c r="F24" i="6"/>
  <c r="F26" i="6" s="1"/>
  <c r="E23" i="6"/>
  <c r="E22" i="6"/>
  <c r="D22" i="6"/>
  <c r="F22" i="6" s="1"/>
  <c r="F21" i="6"/>
  <c r="F20" i="6"/>
  <c r="F19" i="6"/>
  <c r="F18" i="6"/>
  <c r="F17" i="6"/>
  <c r="F16" i="6"/>
  <c r="F15" i="6"/>
  <c r="E14" i="6"/>
  <c r="D14" i="6"/>
  <c r="D23" i="6" s="1"/>
  <c r="F13" i="6"/>
  <c r="F12" i="6"/>
  <c r="F11" i="6"/>
  <c r="F10" i="6"/>
  <c r="F9" i="6"/>
  <c r="F8" i="6"/>
  <c r="F7" i="6"/>
  <c r="F6" i="6"/>
  <c r="F5" i="6"/>
  <c r="F47" i="5"/>
  <c r="D46" i="5"/>
  <c r="E45" i="5"/>
  <c r="D45" i="5"/>
  <c r="F41" i="5"/>
  <c r="F45" i="5" s="1"/>
  <c r="E40" i="5"/>
  <c r="E46" i="5" s="1"/>
  <c r="D40" i="5"/>
  <c r="F38" i="5"/>
  <c r="F40" i="5" s="1"/>
  <c r="F46" i="5" s="1"/>
  <c r="E37" i="5"/>
  <c r="F36" i="5"/>
  <c r="F37" i="5" s="1"/>
  <c r="E36" i="5"/>
  <c r="D36" i="5"/>
  <c r="D37" i="5" s="1"/>
  <c r="F28" i="5"/>
  <c r="E26" i="5"/>
  <c r="D26" i="5"/>
  <c r="F26" i="5" s="1"/>
  <c r="F25" i="5"/>
  <c r="F24" i="5"/>
  <c r="F23" i="5"/>
  <c r="F22" i="5"/>
  <c r="F21" i="5"/>
  <c r="F20" i="5"/>
  <c r="F19" i="5"/>
  <c r="F18" i="5"/>
  <c r="E17" i="5"/>
  <c r="E27" i="5" s="1"/>
  <c r="D17" i="5"/>
  <c r="D27" i="5" s="1"/>
  <c r="F16" i="5"/>
  <c r="F15" i="5"/>
  <c r="F14" i="5"/>
  <c r="F13" i="5"/>
  <c r="F12" i="5"/>
  <c r="F11" i="5"/>
  <c r="F10" i="5"/>
  <c r="F9" i="5"/>
  <c r="F8" i="5"/>
  <c r="F7" i="5"/>
  <c r="F6" i="5"/>
  <c r="F5" i="5"/>
  <c r="G33" i="3"/>
  <c r="H32" i="3"/>
  <c r="H31" i="3"/>
  <c r="G30" i="3"/>
  <c r="F30" i="3"/>
  <c r="H30" i="3" s="1"/>
  <c r="D30" i="3"/>
  <c r="H29" i="3"/>
  <c r="D29" i="3"/>
  <c r="H28" i="3"/>
  <c r="D28" i="3"/>
  <c r="H27" i="3"/>
  <c r="D27" i="3"/>
  <c r="G26" i="3"/>
  <c r="F26" i="3"/>
  <c r="H26" i="3" s="1"/>
  <c r="D26" i="3"/>
  <c r="H25" i="3"/>
  <c r="D25" i="3"/>
  <c r="G24" i="3"/>
  <c r="F24" i="3"/>
  <c r="H24" i="3" s="1"/>
  <c r="D24" i="3"/>
  <c r="H23" i="3"/>
  <c r="D23" i="3"/>
  <c r="G22" i="3"/>
  <c r="F22" i="3"/>
  <c r="H22" i="3" s="1"/>
  <c r="D22" i="3"/>
  <c r="H21" i="3"/>
  <c r="C21" i="3"/>
  <c r="C16" i="3" s="1"/>
  <c r="B21" i="3"/>
  <c r="D21" i="3" s="1"/>
  <c r="G20" i="3"/>
  <c r="F20" i="3"/>
  <c r="F33" i="3" s="1"/>
  <c r="D20" i="3"/>
  <c r="D19" i="3"/>
  <c r="D18" i="3"/>
  <c r="H17" i="3"/>
  <c r="C17" i="3"/>
  <c r="B17" i="3"/>
  <c r="D17" i="3" s="1"/>
  <c r="H16" i="3"/>
  <c r="B16" i="3"/>
  <c r="D16" i="3" s="1"/>
  <c r="H15" i="3"/>
  <c r="D15" i="3"/>
  <c r="G14" i="3"/>
  <c r="F14" i="3"/>
  <c r="H14" i="3" s="1"/>
  <c r="D14" i="3"/>
  <c r="H13" i="3"/>
  <c r="D13" i="3"/>
  <c r="H12" i="3"/>
  <c r="D12" i="3"/>
  <c r="H11" i="3"/>
  <c r="D11" i="3"/>
  <c r="H10" i="3"/>
  <c r="D10" i="3"/>
  <c r="H9" i="3"/>
  <c r="H8" i="3"/>
  <c r="D8" i="3"/>
  <c r="G7" i="3"/>
  <c r="G18" i="3" s="1"/>
  <c r="F7" i="3"/>
  <c r="F18" i="3" s="1"/>
  <c r="C7" i="3"/>
  <c r="C34" i="3" s="1"/>
  <c r="B7" i="3"/>
  <c r="B34" i="3" s="1"/>
  <c r="G35" i="4"/>
  <c r="G32" i="4"/>
  <c r="G36" i="4" s="1"/>
  <c r="G25" i="4"/>
  <c r="G16" i="4"/>
  <c r="G26" i="4" s="1"/>
  <c r="G8" i="4"/>
  <c r="G11" i="4" s="1"/>
  <c r="D36" i="6" l="1"/>
  <c r="F23" i="6"/>
  <c r="E36" i="6"/>
  <c r="E38" i="6" s="1"/>
  <c r="E43" i="6" s="1"/>
  <c r="D37" i="6" s="1"/>
  <c r="F37" i="6" s="1"/>
  <c r="F35" i="6"/>
  <c r="F14" i="6"/>
  <c r="E48" i="5"/>
  <c r="E51" i="5" s="1"/>
  <c r="D48" i="5"/>
  <c r="F27" i="5"/>
  <c r="F48" i="5" s="1"/>
  <c r="F17" i="5"/>
  <c r="F34" i="3"/>
  <c r="H33" i="3"/>
  <c r="D34" i="3"/>
  <c r="H18" i="3"/>
  <c r="G34" i="3"/>
  <c r="D7" i="3"/>
  <c r="H20" i="3"/>
  <c r="H7" i="3"/>
  <c r="G27" i="4"/>
  <c r="G37" i="4" s="1"/>
  <c r="F36" i="6" l="1"/>
  <c r="D38" i="6"/>
  <c r="H34" i="3"/>
  <c r="D43" i="6" l="1"/>
  <c r="F43" i="6" s="1"/>
  <c r="F38" i="6"/>
  <c r="G16" i="2" l="1"/>
  <c r="G35" i="2"/>
  <c r="G32" i="2"/>
  <c r="G36" i="2" s="1"/>
  <c r="G25" i="2"/>
  <c r="G26" i="2"/>
  <c r="G8" i="2"/>
  <c r="G11" i="2" s="1"/>
  <c r="B7" i="1"/>
  <c r="B21" i="1"/>
  <c r="D8" i="1"/>
  <c r="D9" i="1"/>
  <c r="D10" i="1"/>
  <c r="D11" i="1"/>
  <c r="D12" i="1"/>
  <c r="D13" i="1"/>
  <c r="D14" i="1"/>
  <c r="D15" i="1"/>
  <c r="D18" i="1"/>
  <c r="D19" i="1"/>
  <c r="D20" i="1"/>
  <c r="D22" i="1"/>
  <c r="D23" i="1"/>
  <c r="D24" i="1"/>
  <c r="D25" i="1"/>
  <c r="D26" i="1"/>
  <c r="D27" i="1"/>
  <c r="D28" i="1"/>
  <c r="D29" i="1"/>
  <c r="D30" i="1"/>
  <c r="H8" i="1"/>
  <c r="H9" i="1"/>
  <c r="H10" i="1"/>
  <c r="H11" i="1"/>
  <c r="H12" i="1"/>
  <c r="H13" i="1"/>
  <c r="H15" i="1"/>
  <c r="H16" i="1"/>
  <c r="H17" i="1"/>
  <c r="H21" i="1"/>
  <c r="H23" i="1"/>
  <c r="H25" i="1"/>
  <c r="H27" i="1"/>
  <c r="H28" i="1"/>
  <c r="H29" i="1"/>
  <c r="H31" i="1"/>
  <c r="H32" i="1"/>
  <c r="F30" i="1"/>
  <c r="G30" i="1"/>
  <c r="G26" i="1"/>
  <c r="G20" i="1"/>
  <c r="G33" i="1" s="1"/>
  <c r="G22" i="1"/>
  <c r="G24" i="1"/>
  <c r="F26" i="1"/>
  <c r="H26" i="1" s="1"/>
  <c r="F24" i="1"/>
  <c r="H24" i="1" s="1"/>
  <c r="F22" i="1"/>
  <c r="H22" i="1" s="1"/>
  <c r="F20" i="1"/>
  <c r="H20" i="1" s="1"/>
  <c r="G7" i="1"/>
  <c r="G14" i="1"/>
  <c r="G18" i="1"/>
  <c r="F14" i="1"/>
  <c r="H14" i="1" s="1"/>
  <c r="F7" i="1"/>
  <c r="H7" i="1" s="1"/>
  <c r="C7" i="1"/>
  <c r="C17" i="1"/>
  <c r="C21" i="1"/>
  <c r="D21" i="1"/>
  <c r="B17" i="1"/>
  <c r="B16" i="1" s="1"/>
  <c r="D7" i="1"/>
  <c r="F33" i="1" l="1"/>
  <c r="G27" i="2"/>
  <c r="G37" i="2" s="1"/>
  <c r="H30" i="1"/>
  <c r="G34" i="1"/>
  <c r="B34" i="1"/>
  <c r="D17" i="1"/>
  <c r="F18" i="1"/>
  <c r="F34" i="1" s="1"/>
  <c r="C16" i="1"/>
  <c r="C34" i="1" s="1"/>
  <c r="D34" i="1" l="1"/>
  <c r="D16" i="1"/>
  <c r="H33" i="1"/>
  <c r="H18" i="1"/>
  <c r="H34" i="1"/>
</calcChain>
</file>

<file path=xl/sharedStrings.xml><?xml version="1.0" encoding="utf-8"?>
<sst xmlns="http://schemas.openxmlformats.org/spreadsheetml/2006/main" count="335" uniqueCount="192">
  <si>
    <t>芳賀町社会福祉協議会</t>
    <rPh sb="0" eb="10">
      <t>ハガマチシャカイフクシキョウギカイ</t>
    </rPh>
    <phoneticPr fontId="2"/>
  </si>
  <si>
    <t>資産の部</t>
    <rPh sb="0" eb="2">
      <t>シサン</t>
    </rPh>
    <rPh sb="3" eb="4">
      <t>ブ</t>
    </rPh>
    <phoneticPr fontId="2"/>
  </si>
  <si>
    <t>負債及び純資産の部</t>
    <rPh sb="0" eb="2">
      <t>フサイ</t>
    </rPh>
    <rPh sb="2" eb="3">
      <t>オヨ</t>
    </rPh>
    <rPh sb="4" eb="7">
      <t>ジュンシサン</t>
    </rPh>
    <rPh sb="8" eb="9">
      <t>ブ</t>
    </rPh>
    <phoneticPr fontId="2"/>
  </si>
  <si>
    <t>科目</t>
    <rPh sb="0" eb="2">
      <t>カモク</t>
    </rPh>
    <phoneticPr fontId="2"/>
  </si>
  <si>
    <t>本年度末</t>
    <rPh sb="0" eb="3">
      <t>ホンネンド</t>
    </rPh>
    <rPh sb="3" eb="4">
      <t>マツ</t>
    </rPh>
    <phoneticPr fontId="2"/>
  </si>
  <si>
    <t>前年度末</t>
    <rPh sb="0" eb="3">
      <t>ゼンネンド</t>
    </rPh>
    <rPh sb="3" eb="4">
      <t>マツ</t>
    </rPh>
    <phoneticPr fontId="2"/>
  </si>
  <si>
    <t>差異</t>
    <rPh sb="0" eb="2">
      <t>サイ</t>
    </rPh>
    <phoneticPr fontId="2"/>
  </si>
  <si>
    <t>流動資産</t>
    <rPh sb="0" eb="2">
      <t>リュウドウ</t>
    </rPh>
    <rPh sb="2" eb="4">
      <t>シサン</t>
    </rPh>
    <phoneticPr fontId="2"/>
  </si>
  <si>
    <t>　　現金</t>
    <rPh sb="2" eb="3">
      <t>ゲン</t>
    </rPh>
    <rPh sb="3" eb="4">
      <t>キン</t>
    </rPh>
    <phoneticPr fontId="2"/>
  </si>
  <si>
    <t>　　預貯金</t>
    <rPh sb="2" eb="5">
      <t>ヨチョキン</t>
    </rPh>
    <phoneticPr fontId="2"/>
  </si>
  <si>
    <t>　　未収金</t>
    <rPh sb="2" eb="5">
      <t>ミシュウキン</t>
    </rPh>
    <phoneticPr fontId="2"/>
  </si>
  <si>
    <t>　　立替金</t>
    <rPh sb="2" eb="4">
      <t>タテカエ</t>
    </rPh>
    <rPh sb="4" eb="5">
      <t>キン</t>
    </rPh>
    <phoneticPr fontId="2"/>
  </si>
  <si>
    <t>　　前払金</t>
    <rPh sb="2" eb="3">
      <t>マエ</t>
    </rPh>
    <rPh sb="3" eb="4">
      <t>バラ</t>
    </rPh>
    <rPh sb="4" eb="5">
      <t>キン</t>
    </rPh>
    <phoneticPr fontId="2"/>
  </si>
  <si>
    <t>　　短期貸付金</t>
    <rPh sb="2" eb="4">
      <t>タンキ</t>
    </rPh>
    <rPh sb="4" eb="6">
      <t>カシツケ</t>
    </rPh>
    <rPh sb="6" eb="7">
      <t>キン</t>
    </rPh>
    <phoneticPr fontId="2"/>
  </si>
  <si>
    <t>　　仮払金</t>
    <rPh sb="2" eb="4">
      <t>カリバライ</t>
    </rPh>
    <rPh sb="4" eb="5">
      <t>キン</t>
    </rPh>
    <phoneticPr fontId="2"/>
  </si>
  <si>
    <t>　　その他の流動資産</t>
    <rPh sb="4" eb="5">
      <t>タ</t>
    </rPh>
    <rPh sb="6" eb="8">
      <t>リュウドウ</t>
    </rPh>
    <rPh sb="8" eb="10">
      <t>シサン</t>
    </rPh>
    <phoneticPr fontId="2"/>
  </si>
  <si>
    <t>固定資産</t>
    <rPh sb="0" eb="2">
      <t>コテイ</t>
    </rPh>
    <rPh sb="2" eb="4">
      <t>シサン</t>
    </rPh>
    <phoneticPr fontId="2"/>
  </si>
  <si>
    <t>　基本財産</t>
    <rPh sb="1" eb="3">
      <t>キホン</t>
    </rPh>
    <rPh sb="3" eb="5">
      <t>ザイサン</t>
    </rPh>
    <phoneticPr fontId="2"/>
  </si>
  <si>
    <t>　　基本財産特定預金</t>
    <rPh sb="2" eb="4">
      <t>キホン</t>
    </rPh>
    <rPh sb="4" eb="6">
      <t>ザイサン</t>
    </rPh>
    <rPh sb="6" eb="8">
      <t>トクテイ</t>
    </rPh>
    <rPh sb="8" eb="10">
      <t>ヨキン</t>
    </rPh>
    <phoneticPr fontId="2"/>
  </si>
  <si>
    <t>　　建物</t>
    <rPh sb="2" eb="4">
      <t>タテモノ</t>
    </rPh>
    <phoneticPr fontId="2"/>
  </si>
  <si>
    <t>　　土地</t>
    <rPh sb="2" eb="4">
      <t>トチ</t>
    </rPh>
    <phoneticPr fontId="2"/>
  </si>
  <si>
    <t>　その他の固定資産</t>
    <rPh sb="3" eb="4">
      <t>タ</t>
    </rPh>
    <rPh sb="5" eb="7">
      <t>コテイ</t>
    </rPh>
    <rPh sb="7" eb="9">
      <t>シサン</t>
    </rPh>
    <phoneticPr fontId="2"/>
  </si>
  <si>
    <t>　　車輌運搬具</t>
    <rPh sb="2" eb="4">
      <t>シャリョウ</t>
    </rPh>
    <rPh sb="4" eb="6">
      <t>ウンパン</t>
    </rPh>
    <rPh sb="6" eb="7">
      <t>グ</t>
    </rPh>
    <phoneticPr fontId="2"/>
  </si>
  <si>
    <t>　　器具及び備品</t>
    <rPh sb="2" eb="4">
      <t>キグ</t>
    </rPh>
    <rPh sb="4" eb="5">
      <t>オヨ</t>
    </rPh>
    <rPh sb="6" eb="8">
      <t>ビヒン</t>
    </rPh>
    <phoneticPr fontId="2"/>
  </si>
  <si>
    <t>　　長期貸付金</t>
    <rPh sb="2" eb="4">
      <t>チョウキ</t>
    </rPh>
    <rPh sb="4" eb="6">
      <t>カシツケ</t>
    </rPh>
    <rPh sb="6" eb="7">
      <t>キン</t>
    </rPh>
    <phoneticPr fontId="2"/>
  </si>
  <si>
    <t>　　法人運営費積立預金</t>
    <rPh sb="2" eb="4">
      <t>ホウジン</t>
    </rPh>
    <rPh sb="4" eb="7">
      <t>ウンエイヒ</t>
    </rPh>
    <rPh sb="7" eb="9">
      <t>ツミタテ</t>
    </rPh>
    <rPh sb="9" eb="11">
      <t>ヨキン</t>
    </rPh>
    <phoneticPr fontId="2"/>
  </si>
  <si>
    <t>　　車輌等購入積立預金</t>
    <rPh sb="2" eb="5">
      <t>シャリョウトウ</t>
    </rPh>
    <rPh sb="5" eb="7">
      <t>コウニュウ</t>
    </rPh>
    <rPh sb="7" eb="9">
      <t>ツミタテ</t>
    </rPh>
    <rPh sb="9" eb="11">
      <t>ヨキン</t>
    </rPh>
    <phoneticPr fontId="2"/>
  </si>
  <si>
    <t>　　退職給与積立預金</t>
    <rPh sb="2" eb="4">
      <t>タイショク</t>
    </rPh>
    <rPh sb="4" eb="6">
      <t>キュウヨ</t>
    </rPh>
    <rPh sb="6" eb="8">
      <t>ツミタテ</t>
    </rPh>
    <rPh sb="8" eb="10">
      <t>ヨキン</t>
    </rPh>
    <phoneticPr fontId="2"/>
  </si>
  <si>
    <t>　　梨の実基金積立預金</t>
    <rPh sb="2" eb="3">
      <t>ナシ</t>
    </rPh>
    <rPh sb="4" eb="5">
      <t>ミ</t>
    </rPh>
    <rPh sb="5" eb="7">
      <t>キキン</t>
    </rPh>
    <rPh sb="7" eb="9">
      <t>ツミタテ</t>
    </rPh>
    <rPh sb="9" eb="11">
      <t>ヨキン</t>
    </rPh>
    <phoneticPr fontId="2"/>
  </si>
  <si>
    <t>　　その他の固定資産</t>
    <rPh sb="4" eb="5">
      <t>タ</t>
    </rPh>
    <rPh sb="6" eb="8">
      <t>コテイ</t>
    </rPh>
    <rPh sb="8" eb="10">
      <t>シサン</t>
    </rPh>
    <phoneticPr fontId="2"/>
  </si>
  <si>
    <t>流動負債</t>
    <rPh sb="0" eb="2">
      <t>リュウドウ</t>
    </rPh>
    <rPh sb="2" eb="4">
      <t>フサイ</t>
    </rPh>
    <phoneticPr fontId="2"/>
  </si>
  <si>
    <t>　　短期運営資金借入金</t>
    <rPh sb="2" eb="4">
      <t>タンキ</t>
    </rPh>
    <rPh sb="4" eb="6">
      <t>ウンエイ</t>
    </rPh>
    <rPh sb="6" eb="8">
      <t>シキン</t>
    </rPh>
    <rPh sb="8" eb="10">
      <t>カリイレ</t>
    </rPh>
    <rPh sb="10" eb="11">
      <t>キン</t>
    </rPh>
    <phoneticPr fontId="2"/>
  </si>
  <si>
    <t>　　未払金</t>
    <rPh sb="2" eb="4">
      <t>ミバラ</t>
    </rPh>
    <rPh sb="4" eb="5">
      <t>キン</t>
    </rPh>
    <phoneticPr fontId="2"/>
  </si>
  <si>
    <t>　　預り金</t>
    <rPh sb="2" eb="3">
      <t>アズ</t>
    </rPh>
    <rPh sb="4" eb="5">
      <t>キン</t>
    </rPh>
    <phoneticPr fontId="2"/>
  </si>
  <si>
    <t>　　前受金</t>
    <rPh sb="2" eb="3">
      <t>マエ</t>
    </rPh>
    <rPh sb="3" eb="4">
      <t>ウ</t>
    </rPh>
    <rPh sb="4" eb="5">
      <t>キン</t>
    </rPh>
    <phoneticPr fontId="2"/>
  </si>
  <si>
    <t>　　借受金</t>
    <rPh sb="2" eb="4">
      <t>カリウケ</t>
    </rPh>
    <rPh sb="4" eb="5">
      <t>キン</t>
    </rPh>
    <phoneticPr fontId="2"/>
  </si>
  <si>
    <t>　　その他の流動負債</t>
    <rPh sb="4" eb="5">
      <t>タ</t>
    </rPh>
    <rPh sb="6" eb="8">
      <t>リュウドウ</t>
    </rPh>
    <rPh sb="8" eb="10">
      <t>フサイ</t>
    </rPh>
    <phoneticPr fontId="2"/>
  </si>
  <si>
    <t>固定負債</t>
    <rPh sb="0" eb="2">
      <t>コテイ</t>
    </rPh>
    <rPh sb="2" eb="4">
      <t>フサイ</t>
    </rPh>
    <phoneticPr fontId="2"/>
  </si>
  <si>
    <t>　　長期運営資金借入金</t>
    <rPh sb="2" eb="4">
      <t>チョウキ</t>
    </rPh>
    <rPh sb="4" eb="6">
      <t>ウンエイ</t>
    </rPh>
    <rPh sb="6" eb="8">
      <t>シキン</t>
    </rPh>
    <rPh sb="8" eb="10">
      <t>カリイレ</t>
    </rPh>
    <rPh sb="10" eb="11">
      <t>キン</t>
    </rPh>
    <phoneticPr fontId="2"/>
  </si>
  <si>
    <t>　　退職給与引当金</t>
    <rPh sb="2" eb="4">
      <t>タイショク</t>
    </rPh>
    <rPh sb="4" eb="6">
      <t>キュウヨ</t>
    </rPh>
    <rPh sb="6" eb="8">
      <t>ヒキアテ</t>
    </rPh>
    <rPh sb="8" eb="9">
      <t>キン</t>
    </rPh>
    <phoneticPr fontId="2"/>
  </si>
  <si>
    <t>　　その他の固定負債</t>
    <rPh sb="4" eb="5">
      <t>タ</t>
    </rPh>
    <rPh sb="6" eb="8">
      <t>コテイ</t>
    </rPh>
    <rPh sb="8" eb="10">
      <t>フサイ</t>
    </rPh>
    <phoneticPr fontId="2"/>
  </si>
  <si>
    <t>負債の部合計</t>
    <rPh sb="0" eb="2">
      <t>フサイ</t>
    </rPh>
    <rPh sb="3" eb="4">
      <t>ブ</t>
    </rPh>
    <rPh sb="4" eb="6">
      <t>ゴウケイ</t>
    </rPh>
    <phoneticPr fontId="2"/>
  </si>
  <si>
    <t>純資産の部</t>
    <rPh sb="0" eb="3">
      <t>ジュンシサン</t>
    </rPh>
    <rPh sb="4" eb="5">
      <t>ブ</t>
    </rPh>
    <phoneticPr fontId="2"/>
  </si>
  <si>
    <t>基本金</t>
    <rPh sb="0" eb="2">
      <t>キホン</t>
    </rPh>
    <rPh sb="2" eb="3">
      <t>キン</t>
    </rPh>
    <phoneticPr fontId="2"/>
  </si>
  <si>
    <t>　　基本金</t>
    <rPh sb="2" eb="4">
      <t>キホン</t>
    </rPh>
    <rPh sb="4" eb="5">
      <t>キン</t>
    </rPh>
    <phoneticPr fontId="2"/>
  </si>
  <si>
    <t>基金</t>
    <rPh sb="0" eb="2">
      <t>キキン</t>
    </rPh>
    <phoneticPr fontId="2"/>
  </si>
  <si>
    <t>　　梨の実基金</t>
    <rPh sb="2" eb="3">
      <t>ナシ</t>
    </rPh>
    <rPh sb="4" eb="5">
      <t>ミ</t>
    </rPh>
    <rPh sb="5" eb="7">
      <t>キキン</t>
    </rPh>
    <phoneticPr fontId="2"/>
  </si>
  <si>
    <t>国庫補助金等特別積立金</t>
    <rPh sb="0" eb="2">
      <t>コッコ</t>
    </rPh>
    <rPh sb="2" eb="6">
      <t>ホジョキントウ</t>
    </rPh>
    <rPh sb="6" eb="8">
      <t>トクベツ</t>
    </rPh>
    <rPh sb="8" eb="10">
      <t>ツミタテ</t>
    </rPh>
    <rPh sb="10" eb="11">
      <t>キン</t>
    </rPh>
    <phoneticPr fontId="2"/>
  </si>
  <si>
    <t>　　国庫補助金等特別積立金</t>
    <rPh sb="2" eb="4">
      <t>コッコ</t>
    </rPh>
    <rPh sb="4" eb="8">
      <t>ホジョキントウ</t>
    </rPh>
    <rPh sb="8" eb="10">
      <t>トクベツ</t>
    </rPh>
    <rPh sb="10" eb="12">
      <t>ツミタテ</t>
    </rPh>
    <rPh sb="12" eb="13">
      <t>キン</t>
    </rPh>
    <phoneticPr fontId="2"/>
  </si>
  <si>
    <t>その他の積立金</t>
    <rPh sb="2" eb="3">
      <t>タ</t>
    </rPh>
    <rPh sb="4" eb="6">
      <t>ツミタテ</t>
    </rPh>
    <rPh sb="6" eb="7">
      <t>キン</t>
    </rPh>
    <phoneticPr fontId="2"/>
  </si>
  <si>
    <t>　　法人運営費積立金</t>
    <rPh sb="2" eb="4">
      <t>ホウジン</t>
    </rPh>
    <rPh sb="4" eb="7">
      <t>ウンエイヒ</t>
    </rPh>
    <rPh sb="7" eb="9">
      <t>ツミタテ</t>
    </rPh>
    <rPh sb="9" eb="10">
      <t>キン</t>
    </rPh>
    <phoneticPr fontId="2"/>
  </si>
  <si>
    <t>　　車輌等購入積立金</t>
    <rPh sb="2" eb="5">
      <t>シャリョウトウ</t>
    </rPh>
    <rPh sb="5" eb="7">
      <t>コウニュウ</t>
    </rPh>
    <rPh sb="7" eb="9">
      <t>ツミタテ</t>
    </rPh>
    <rPh sb="9" eb="10">
      <t>キン</t>
    </rPh>
    <phoneticPr fontId="2"/>
  </si>
  <si>
    <t>　　退職給与積立金</t>
    <rPh sb="2" eb="4">
      <t>タイショク</t>
    </rPh>
    <rPh sb="4" eb="6">
      <t>キュウヨ</t>
    </rPh>
    <rPh sb="6" eb="8">
      <t>ツミタテ</t>
    </rPh>
    <rPh sb="8" eb="9">
      <t>キン</t>
    </rPh>
    <phoneticPr fontId="2"/>
  </si>
  <si>
    <t>次期繰越活動収支差額</t>
    <rPh sb="0" eb="2">
      <t>ジキ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2"/>
  </si>
  <si>
    <t>　　次期繰越活動収支差額</t>
    <rPh sb="2" eb="4">
      <t>ジキ</t>
    </rPh>
    <rPh sb="4" eb="6">
      <t>クリコシ</t>
    </rPh>
    <rPh sb="6" eb="8">
      <t>カツドウ</t>
    </rPh>
    <rPh sb="8" eb="10">
      <t>シュウシ</t>
    </rPh>
    <rPh sb="10" eb="12">
      <t>サガク</t>
    </rPh>
    <phoneticPr fontId="2"/>
  </si>
  <si>
    <t>　　（うち当期繰越活動収支差額）</t>
    <rPh sb="5" eb="7">
      <t>トウキ</t>
    </rPh>
    <rPh sb="7" eb="9">
      <t>クリコシ</t>
    </rPh>
    <rPh sb="9" eb="11">
      <t>カツドウ</t>
    </rPh>
    <rPh sb="11" eb="13">
      <t>シュウシ</t>
    </rPh>
    <rPh sb="13" eb="15">
      <t>サガク</t>
    </rPh>
    <phoneticPr fontId="2"/>
  </si>
  <si>
    <t>純資産の部合計</t>
    <rPh sb="0" eb="3">
      <t>ジュンシサン</t>
    </rPh>
    <rPh sb="4" eb="5">
      <t>ブ</t>
    </rPh>
    <rPh sb="5" eb="7">
      <t>ゴウケイ</t>
    </rPh>
    <phoneticPr fontId="2"/>
  </si>
  <si>
    <t>負債及び純資産の部合計</t>
    <rPh sb="0" eb="2">
      <t>フサイ</t>
    </rPh>
    <rPh sb="2" eb="3">
      <t>オヨ</t>
    </rPh>
    <rPh sb="4" eb="7">
      <t>ジュンシサン</t>
    </rPh>
    <rPh sb="8" eb="9">
      <t>ブ</t>
    </rPh>
    <rPh sb="9" eb="11">
      <t>ゴウケイ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</si>
  <si>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</si>
  <si>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脚注</t>
    <rPh sb="0" eb="2">
      <t>キャクチュウ</t>
    </rPh>
    <phoneticPr fontId="2"/>
  </si>
  <si>
    <t>１．減価償却費の累計額</t>
    <rPh sb="2" eb="4">
      <t>ゲンカ</t>
    </rPh>
    <rPh sb="4" eb="6">
      <t>ショウキャク</t>
    </rPh>
    <rPh sb="6" eb="7">
      <t>ヒ</t>
    </rPh>
    <rPh sb="8" eb="10">
      <t>ルイケイ</t>
    </rPh>
    <rPh sb="10" eb="11">
      <t>ガク</t>
    </rPh>
    <phoneticPr fontId="2"/>
  </si>
  <si>
    <t>財産目録</t>
    <rPh sb="0" eb="2">
      <t>ザイサン</t>
    </rPh>
    <rPh sb="2" eb="4">
      <t>モクロク</t>
    </rPh>
    <phoneticPr fontId="2"/>
  </si>
  <si>
    <t>社会福祉法人　芳賀町社会福祉協議会</t>
    <rPh sb="0" eb="2">
      <t>シャカイ</t>
    </rPh>
    <rPh sb="2" eb="4">
      <t>フクシ</t>
    </rPh>
    <rPh sb="4" eb="6">
      <t>ホウジン</t>
    </rPh>
    <rPh sb="7" eb="17">
      <t>ハガマチシャカイフクシキョウギカイ</t>
    </rPh>
    <phoneticPr fontId="2"/>
  </si>
  <si>
    <t>資産・負債の内訳</t>
    <rPh sb="0" eb="2">
      <t>シサン</t>
    </rPh>
    <rPh sb="3" eb="5">
      <t>フサイ</t>
    </rPh>
    <rPh sb="6" eb="8">
      <t>ウチワケ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</si>
  <si>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</si>
  <si>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</si>
  <si>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　１．流動資産</t>
    <rPh sb="3" eb="5">
      <t>リュウドウ</t>
    </rPh>
    <rPh sb="5" eb="7">
      <t>シサン</t>
    </rPh>
    <phoneticPr fontId="2"/>
  </si>
  <si>
    <t>　　現金預金</t>
    <rPh sb="2" eb="4">
      <t>ゲンキン</t>
    </rPh>
    <rPh sb="4" eb="6">
      <t>ヨキン</t>
    </rPh>
    <phoneticPr fontId="2"/>
  </si>
  <si>
    <t>　　　普通預金</t>
    <rPh sb="3" eb="5">
      <t>フツウ</t>
    </rPh>
    <rPh sb="5" eb="7">
      <t>ヨキン</t>
    </rPh>
    <phoneticPr fontId="2"/>
  </si>
  <si>
    <t>　　未収金</t>
    <rPh sb="2" eb="5">
      <t>ミシュウキン</t>
    </rPh>
    <phoneticPr fontId="2"/>
  </si>
  <si>
    <t>流動資産計</t>
    <rPh sb="0" eb="2">
      <t>リュウドウ</t>
    </rPh>
    <rPh sb="2" eb="4">
      <t>シサン</t>
    </rPh>
    <rPh sb="4" eb="5">
      <t>ケイ</t>
    </rPh>
    <phoneticPr fontId="2"/>
  </si>
  <si>
    <t>　２．固定資産</t>
    <rPh sb="3" eb="5">
      <t>コテイ</t>
    </rPh>
    <rPh sb="5" eb="7">
      <t>シサン</t>
    </rPh>
    <phoneticPr fontId="2"/>
  </si>
  <si>
    <t>　（１）　基本財産</t>
    <rPh sb="5" eb="7">
      <t>キホン</t>
    </rPh>
    <rPh sb="7" eb="9">
      <t>ザイサン</t>
    </rPh>
    <phoneticPr fontId="2"/>
  </si>
  <si>
    <t>基本財産計</t>
    <rPh sb="0" eb="2">
      <t>キホン</t>
    </rPh>
    <rPh sb="2" eb="4">
      <t>ザイサン</t>
    </rPh>
    <rPh sb="4" eb="5">
      <t>ケイ</t>
    </rPh>
    <phoneticPr fontId="2"/>
  </si>
  <si>
    <t>　（２）　その他の固定資産</t>
    <rPh sb="7" eb="8">
      <t>タ</t>
    </rPh>
    <rPh sb="9" eb="11">
      <t>コテイ</t>
    </rPh>
    <rPh sb="11" eb="13">
      <t>シサン</t>
    </rPh>
    <phoneticPr fontId="2"/>
  </si>
  <si>
    <t>　　　車輌運搬具</t>
    <rPh sb="3" eb="5">
      <t>シャリョウ</t>
    </rPh>
    <rPh sb="5" eb="7">
      <t>ウンパン</t>
    </rPh>
    <rPh sb="7" eb="8">
      <t>グ</t>
    </rPh>
    <phoneticPr fontId="2"/>
  </si>
  <si>
    <t>　　　器具及び備品</t>
    <rPh sb="3" eb="5">
      <t>キグ</t>
    </rPh>
    <rPh sb="5" eb="6">
      <t>オヨ</t>
    </rPh>
    <rPh sb="7" eb="9">
      <t>ビヒン</t>
    </rPh>
    <phoneticPr fontId="2"/>
  </si>
  <si>
    <t>　　　長期貸付金</t>
    <rPh sb="3" eb="5">
      <t>チョウキ</t>
    </rPh>
    <rPh sb="5" eb="7">
      <t>カシツケ</t>
    </rPh>
    <rPh sb="7" eb="8">
      <t>キン</t>
    </rPh>
    <phoneticPr fontId="2"/>
  </si>
  <si>
    <t>　　　退職給与積立預金</t>
    <rPh sb="3" eb="5">
      <t>タイショク</t>
    </rPh>
    <rPh sb="5" eb="7">
      <t>キュウヨ</t>
    </rPh>
    <rPh sb="7" eb="9">
      <t>ツミタテ</t>
    </rPh>
    <rPh sb="9" eb="11">
      <t>ヨキン</t>
    </rPh>
    <phoneticPr fontId="2"/>
  </si>
  <si>
    <t>　　　法人運営積立預金</t>
    <rPh sb="3" eb="5">
      <t>ホウジン</t>
    </rPh>
    <rPh sb="5" eb="7">
      <t>ウンエイ</t>
    </rPh>
    <rPh sb="7" eb="9">
      <t>ツミタテ</t>
    </rPh>
    <rPh sb="9" eb="11">
      <t>ヨキン</t>
    </rPh>
    <phoneticPr fontId="2"/>
  </si>
  <si>
    <t>　　　梨の実基金積立預金</t>
    <rPh sb="3" eb="4">
      <t>ナシ</t>
    </rPh>
    <rPh sb="5" eb="6">
      <t>ミ</t>
    </rPh>
    <rPh sb="6" eb="8">
      <t>キキン</t>
    </rPh>
    <rPh sb="8" eb="10">
      <t>ツミタテ</t>
    </rPh>
    <rPh sb="10" eb="12">
      <t>ヨキン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</si>
  <si>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</si>
  <si>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</si>
  <si>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　１．流動負債</t>
    <rPh sb="3" eb="5">
      <t>リュウドウ</t>
    </rPh>
    <rPh sb="5" eb="7">
      <t>フサイ</t>
    </rPh>
    <phoneticPr fontId="2"/>
  </si>
  <si>
    <t>　　未払金</t>
    <rPh sb="2" eb="5">
      <t>ミハライキン</t>
    </rPh>
    <phoneticPr fontId="2"/>
  </si>
  <si>
    <t>　　預り金</t>
    <rPh sb="2" eb="3">
      <t>アズカ</t>
    </rPh>
    <rPh sb="4" eb="5">
      <t>キン</t>
    </rPh>
    <phoneticPr fontId="2"/>
  </si>
  <si>
    <t>　２．固定負債</t>
    <rPh sb="3" eb="5">
      <t>コテイ</t>
    </rPh>
    <rPh sb="5" eb="7">
      <t>フサイ</t>
    </rPh>
    <phoneticPr fontId="2"/>
  </si>
  <si>
    <t>　　退職給与引当金</t>
    <rPh sb="2" eb="4">
      <t>タイショク</t>
    </rPh>
    <rPh sb="4" eb="6">
      <t>キュウヨ</t>
    </rPh>
    <rPh sb="6" eb="8">
      <t>ヒキアテ</t>
    </rPh>
    <rPh sb="8" eb="9">
      <t>キン</t>
    </rPh>
    <phoneticPr fontId="2"/>
  </si>
  <si>
    <t>負債合計</t>
    <rPh sb="0" eb="2">
      <t>フサイ</t>
    </rPh>
    <rPh sb="2" eb="4">
      <t>ゴウケイ</t>
    </rPh>
    <phoneticPr fontId="2"/>
  </si>
  <si>
    <t>３月分介護報酬・ケアマネ報酬　他</t>
    <rPh sb="1" eb="3">
      <t>ガツブン</t>
    </rPh>
    <rPh sb="3" eb="5">
      <t>カイゴ</t>
    </rPh>
    <rPh sb="5" eb="7">
      <t>ホウシュウ</t>
    </rPh>
    <rPh sb="12" eb="14">
      <t>ホウシュウ</t>
    </rPh>
    <rPh sb="15" eb="16">
      <t>ホカ</t>
    </rPh>
    <phoneticPr fontId="2"/>
  </si>
  <si>
    <t>公用車１０台</t>
    <rPh sb="0" eb="3">
      <t>コウヨウシャ</t>
    </rPh>
    <rPh sb="5" eb="6">
      <t>ダイ</t>
    </rPh>
    <phoneticPr fontId="2"/>
  </si>
  <si>
    <t>福祉金庫貸付金</t>
    <rPh sb="0" eb="2">
      <t>フクシ</t>
    </rPh>
    <rPh sb="2" eb="4">
      <t>キンコ</t>
    </rPh>
    <rPh sb="4" eb="6">
      <t>カシツケ</t>
    </rPh>
    <rPh sb="6" eb="7">
      <t>キン</t>
    </rPh>
    <phoneticPr fontId="2"/>
  </si>
  <si>
    <t>介護保険業務利益積立金</t>
    <rPh sb="0" eb="2">
      <t>カイゴ</t>
    </rPh>
    <rPh sb="2" eb="4">
      <t>ホケン</t>
    </rPh>
    <rPh sb="4" eb="6">
      <t>ギョウム</t>
    </rPh>
    <rPh sb="6" eb="8">
      <t>リエキ</t>
    </rPh>
    <rPh sb="8" eb="10">
      <t>ツミタテ</t>
    </rPh>
    <rPh sb="10" eb="11">
      <t>キン</t>
    </rPh>
    <phoneticPr fontId="2"/>
  </si>
  <si>
    <t>３月分学童保育指導員・登録ヘルパー賃金　他</t>
    <rPh sb="1" eb="3">
      <t>ガツブン</t>
    </rPh>
    <rPh sb="3" eb="5">
      <t>ガクドウ</t>
    </rPh>
    <rPh sb="5" eb="7">
      <t>ホイク</t>
    </rPh>
    <rPh sb="7" eb="10">
      <t>シドウイン</t>
    </rPh>
    <rPh sb="11" eb="13">
      <t>トウロク</t>
    </rPh>
    <rPh sb="17" eb="19">
      <t>チンギン</t>
    </rPh>
    <rPh sb="20" eb="21">
      <t>ホカ</t>
    </rPh>
    <phoneticPr fontId="2"/>
  </si>
  <si>
    <t>３月分社会保険料自己負担分　他</t>
    <rPh sb="1" eb="3">
      <t>ガツブン</t>
    </rPh>
    <rPh sb="3" eb="5">
      <t>シャカイ</t>
    </rPh>
    <rPh sb="5" eb="8">
      <t>ホケンリョウ</t>
    </rPh>
    <rPh sb="8" eb="10">
      <t>ジコ</t>
    </rPh>
    <rPh sb="10" eb="12">
      <t>フタン</t>
    </rPh>
    <rPh sb="12" eb="13">
      <t>ブン</t>
    </rPh>
    <rPh sb="14" eb="15">
      <t>ホカ</t>
    </rPh>
    <phoneticPr fontId="2"/>
  </si>
  <si>
    <t>　　　基本財産特定預金</t>
    <rPh sb="3" eb="5">
      <t>キホン</t>
    </rPh>
    <rPh sb="5" eb="7">
      <t>ザイサン</t>
    </rPh>
    <rPh sb="7" eb="9">
      <t>トクテイ</t>
    </rPh>
    <rPh sb="9" eb="11">
      <t>ヨキン</t>
    </rPh>
    <phoneticPr fontId="2"/>
  </si>
  <si>
    <t>　　　車輌購入積立預金</t>
    <rPh sb="3" eb="5">
      <t>シャリョウ</t>
    </rPh>
    <rPh sb="5" eb="7">
      <t>コウニュウ</t>
    </rPh>
    <rPh sb="7" eb="9">
      <t>ツミタテ</t>
    </rPh>
    <rPh sb="9" eb="11">
      <t>ヨキン</t>
    </rPh>
    <phoneticPr fontId="2"/>
  </si>
  <si>
    <t>平成２５年３月３１日現在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</si>
  <si>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　　　建物</t>
    <rPh sb="3" eb="5">
      <t>タテモノ</t>
    </rPh>
    <phoneticPr fontId="2"/>
  </si>
  <si>
    <t>梨の実サロン</t>
    <rPh sb="0" eb="1">
      <t>ナシ</t>
    </rPh>
    <rPh sb="2" eb="3">
      <t>ミ</t>
    </rPh>
    <phoneticPr fontId="2"/>
  </si>
  <si>
    <t>　　ソフトウェア</t>
    <phoneticPr fontId="2"/>
  </si>
  <si>
    <t>円</t>
    <rPh sb="0" eb="1">
      <t>エン</t>
    </rPh>
    <phoneticPr fontId="2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</si>
  <si>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オモテ</t>
    </rPh>
    <phoneticPr fontId="2"/>
  </si>
  <si>
    <t>平成25年3月31日現在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</si>
  <si>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足利銀行・栃木銀行・JAはが野</t>
    <rPh sb="0" eb="2">
      <t>アシカガ</t>
    </rPh>
    <rPh sb="2" eb="4">
      <t>ギンコウ</t>
    </rPh>
    <rPh sb="5" eb="7">
      <t>トチギ</t>
    </rPh>
    <rPh sb="7" eb="9">
      <t>ギンコウ</t>
    </rPh>
    <rPh sb="14" eb="15">
      <t>ノ</t>
    </rPh>
    <phoneticPr fontId="2"/>
  </si>
  <si>
    <t>その他の固定資産計</t>
    <rPh sb="2" eb="3">
      <t>タ</t>
    </rPh>
    <rPh sb="4" eb="6">
      <t>コテイ</t>
    </rPh>
    <rPh sb="6" eb="8">
      <t>シサン</t>
    </rPh>
    <rPh sb="8" eb="9">
      <t>ケイ</t>
    </rPh>
    <phoneticPr fontId="2"/>
  </si>
  <si>
    <t>固定資産計</t>
    <rPh sb="0" eb="2">
      <t>コテイ</t>
    </rPh>
    <rPh sb="2" eb="4">
      <t>シサン</t>
    </rPh>
    <rPh sb="4" eb="5">
      <t>ケイ</t>
    </rPh>
    <phoneticPr fontId="2"/>
  </si>
  <si>
    <t>流動負債計</t>
    <rPh sb="0" eb="2">
      <t>リュウドウ</t>
    </rPh>
    <rPh sb="2" eb="4">
      <t>フサイ</t>
    </rPh>
    <rPh sb="4" eb="5">
      <t>ケイ</t>
    </rPh>
    <phoneticPr fontId="2"/>
  </si>
  <si>
    <t>固定負債計</t>
    <rPh sb="0" eb="2">
      <t>コテイ</t>
    </rPh>
    <rPh sb="2" eb="4">
      <t>フサイ</t>
    </rPh>
    <rPh sb="4" eb="5">
      <t>ケイ</t>
    </rPh>
    <phoneticPr fontId="2"/>
  </si>
  <si>
    <t>差引純財産</t>
    <rPh sb="0" eb="2">
      <t>サシヒキ</t>
    </rPh>
    <rPh sb="2" eb="3">
      <t>ジュン</t>
    </rPh>
    <rPh sb="3" eb="5">
      <t>ザイサン</t>
    </rPh>
    <phoneticPr fontId="2"/>
  </si>
  <si>
    <t>平成２６年３月３１日現在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</si>
  <si>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２・３月分介護報酬・ケアマネ報酬　他</t>
    <rPh sb="3" eb="5">
      <t>ガツブン</t>
    </rPh>
    <rPh sb="5" eb="7">
      <t>カイゴ</t>
    </rPh>
    <rPh sb="7" eb="9">
      <t>ホウシュウ</t>
    </rPh>
    <rPh sb="14" eb="16">
      <t>ホウシュウ</t>
    </rPh>
    <rPh sb="17" eb="18">
      <t>ホカ</t>
    </rPh>
    <phoneticPr fontId="2"/>
  </si>
  <si>
    <t>公用車１１台</t>
    <rPh sb="0" eb="3">
      <t>コウヨウシャ</t>
    </rPh>
    <rPh sb="5" eb="6">
      <t>ダイ</t>
    </rPh>
    <phoneticPr fontId="2"/>
  </si>
  <si>
    <t>差引純資産</t>
    <rPh sb="0" eb="2">
      <t>サシヒキ</t>
    </rPh>
    <rPh sb="2" eb="3">
      <t>ジュン</t>
    </rPh>
    <rPh sb="3" eb="5">
      <t>シサン</t>
    </rPh>
    <phoneticPr fontId="2"/>
  </si>
  <si>
    <t>平成26年3月31日現在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</si>
  <si>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2"/>
  </si>
  <si>
    <t>資　金　収　支　計　算　書</t>
    <rPh sb="0" eb="1">
      <t>シ</t>
    </rPh>
    <rPh sb="2" eb="3">
      <t>キン</t>
    </rPh>
    <rPh sb="4" eb="5">
      <t>シュウ</t>
    </rPh>
    <rPh sb="6" eb="7">
      <t>シ</t>
    </rPh>
    <rPh sb="8" eb="9">
      <t>ケイ</t>
    </rPh>
    <rPh sb="10" eb="11">
      <t>サン</t>
    </rPh>
    <rPh sb="12" eb="13">
      <t>ショ</t>
    </rPh>
    <phoneticPr fontId="2"/>
  </si>
  <si>
    <t>（自）平成25年4月1日　　（至）平成26年3月31日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5" eb="16">
      <t>イタル</t>
    </rPh>
    <rPh sb="17" eb="19">
      <t>ヘイセイ</t>
    </rPh>
    <rPh sb="21" eb="22">
      <t>ネン</t>
    </rPh>
    <rPh sb="23" eb="24">
      <t>ガツ</t>
    </rPh>
    <rPh sb="26" eb="27">
      <t>ヒ</t>
    </rPh>
    <phoneticPr fontId="2"/>
  </si>
  <si>
    <t>法人名</t>
    <rPh sb="0" eb="2">
      <t>ホウジン</t>
    </rPh>
    <rPh sb="2" eb="3">
      <t>メイ</t>
    </rPh>
    <phoneticPr fontId="2"/>
  </si>
  <si>
    <t>勘　定　科　目</t>
    <rPh sb="0" eb="1">
      <t>カン</t>
    </rPh>
    <rPh sb="2" eb="3">
      <t>テイ</t>
    </rPh>
    <rPh sb="4" eb="5">
      <t>カ</t>
    </rPh>
    <rPh sb="6" eb="7">
      <t>メ</t>
    </rPh>
    <phoneticPr fontId="2"/>
  </si>
  <si>
    <t>予　　算</t>
    <rPh sb="0" eb="1">
      <t>ヨ</t>
    </rPh>
    <rPh sb="3" eb="4">
      <t>サン</t>
    </rPh>
    <phoneticPr fontId="2"/>
  </si>
  <si>
    <t>決　　算</t>
    <rPh sb="0" eb="1">
      <t>ケツ</t>
    </rPh>
    <rPh sb="3" eb="4">
      <t>サン</t>
    </rPh>
    <phoneticPr fontId="2"/>
  </si>
  <si>
    <t>差　　異</t>
    <rPh sb="0" eb="1">
      <t>サ</t>
    </rPh>
    <rPh sb="3" eb="4">
      <t>イ</t>
    </rPh>
    <phoneticPr fontId="2"/>
  </si>
  <si>
    <t>備　　考</t>
    <rPh sb="0" eb="1">
      <t>ソノウ</t>
    </rPh>
    <rPh sb="3" eb="4">
      <t>コウ</t>
    </rPh>
    <phoneticPr fontId="2"/>
  </si>
  <si>
    <t>経常活動による収支</t>
    <rPh sb="0" eb="2">
      <t>ケイジョウ</t>
    </rPh>
    <rPh sb="2" eb="4">
      <t>カツドウ</t>
    </rPh>
    <rPh sb="7" eb="9">
      <t>シュウシ</t>
    </rPh>
    <phoneticPr fontId="2"/>
  </si>
  <si>
    <t>収入</t>
    <rPh sb="0" eb="2">
      <t>シュウニュウ</t>
    </rPh>
    <phoneticPr fontId="2"/>
  </si>
  <si>
    <t>　会費収入</t>
    <rPh sb="1" eb="3">
      <t>カイヒ</t>
    </rPh>
    <rPh sb="3" eb="5">
      <t>シュウニュウ</t>
    </rPh>
    <phoneticPr fontId="2"/>
  </si>
  <si>
    <t>　寄附金収入</t>
    <rPh sb="1" eb="4">
      <t>キフキン</t>
    </rPh>
    <rPh sb="4" eb="6">
      <t>シュウニュウ</t>
    </rPh>
    <phoneticPr fontId="2"/>
  </si>
  <si>
    <t>　経常経費補助金収入</t>
    <rPh sb="1" eb="3">
      <t>ケイジョウ</t>
    </rPh>
    <rPh sb="3" eb="5">
      <t>ケイヒ</t>
    </rPh>
    <rPh sb="5" eb="8">
      <t>ホジョキン</t>
    </rPh>
    <rPh sb="8" eb="10">
      <t>シュウニュウ</t>
    </rPh>
    <phoneticPr fontId="2"/>
  </si>
  <si>
    <t>　助成金収入</t>
    <rPh sb="1" eb="3">
      <t>ジョセイ</t>
    </rPh>
    <rPh sb="3" eb="4">
      <t>キン</t>
    </rPh>
    <rPh sb="4" eb="6">
      <t>シュウニュウ</t>
    </rPh>
    <phoneticPr fontId="2"/>
  </si>
  <si>
    <t>　受託金収入</t>
    <rPh sb="1" eb="3">
      <t>ジュタク</t>
    </rPh>
    <rPh sb="3" eb="4">
      <t>キン</t>
    </rPh>
    <rPh sb="4" eb="6">
      <t>シュウニュウ</t>
    </rPh>
    <phoneticPr fontId="2"/>
  </si>
  <si>
    <t>　事業収入</t>
    <rPh sb="1" eb="3">
      <t>ジギョウ</t>
    </rPh>
    <rPh sb="3" eb="5">
      <t>シュウニュウ</t>
    </rPh>
    <phoneticPr fontId="2"/>
  </si>
  <si>
    <t>　貸付事業等収入</t>
    <rPh sb="1" eb="3">
      <t>カシツケ</t>
    </rPh>
    <rPh sb="3" eb="6">
      <t>ジギョウトウ</t>
    </rPh>
    <rPh sb="6" eb="8">
      <t>シュウニュウ</t>
    </rPh>
    <phoneticPr fontId="2"/>
  </si>
  <si>
    <t>　共同募金配分金収入</t>
    <rPh sb="1" eb="3">
      <t>キョウドウ</t>
    </rPh>
    <rPh sb="3" eb="5">
      <t>ボキン</t>
    </rPh>
    <rPh sb="5" eb="7">
      <t>ハイブン</t>
    </rPh>
    <rPh sb="7" eb="8">
      <t>キン</t>
    </rPh>
    <rPh sb="8" eb="10">
      <t>シュウニュウ</t>
    </rPh>
    <phoneticPr fontId="2"/>
  </si>
  <si>
    <t>　介護保険収入</t>
    <rPh sb="1" eb="3">
      <t>カイゴ</t>
    </rPh>
    <rPh sb="3" eb="5">
      <t>ホケン</t>
    </rPh>
    <rPh sb="5" eb="7">
      <t>シュウニュウ</t>
    </rPh>
    <phoneticPr fontId="2"/>
  </si>
  <si>
    <t>　雑収入</t>
    <rPh sb="1" eb="4">
      <t>ザッシュウニュウ</t>
    </rPh>
    <phoneticPr fontId="2"/>
  </si>
  <si>
    <t>　受取利息配当金収入</t>
    <rPh sb="1" eb="3">
      <t>ウケトリ</t>
    </rPh>
    <rPh sb="3" eb="5">
      <t>リソク</t>
    </rPh>
    <rPh sb="5" eb="8">
      <t>ハイトウキン</t>
    </rPh>
    <rPh sb="8" eb="10">
      <t>シュウニュウ</t>
    </rPh>
    <phoneticPr fontId="2"/>
  </si>
  <si>
    <t>　経理区分間繰入金収入</t>
    <rPh sb="1" eb="3">
      <t>ケイリ</t>
    </rPh>
    <rPh sb="3" eb="5">
      <t>クブン</t>
    </rPh>
    <rPh sb="5" eb="6">
      <t>カン</t>
    </rPh>
    <rPh sb="6" eb="8">
      <t>クリイレ</t>
    </rPh>
    <rPh sb="8" eb="9">
      <t>キン</t>
    </rPh>
    <rPh sb="9" eb="11">
      <t>シュウニュウ</t>
    </rPh>
    <phoneticPr fontId="2"/>
  </si>
  <si>
    <t>経常収入計（1）</t>
    <rPh sb="0" eb="2">
      <t>ケイジョウ</t>
    </rPh>
    <rPh sb="2" eb="4">
      <t>シュウニュウ</t>
    </rPh>
    <rPh sb="4" eb="5">
      <t>ケイ</t>
    </rPh>
    <phoneticPr fontId="2"/>
  </si>
  <si>
    <t>支出</t>
    <rPh sb="0" eb="2">
      <t>シシュツ</t>
    </rPh>
    <phoneticPr fontId="2"/>
  </si>
  <si>
    <t>　人件費支出</t>
    <rPh sb="1" eb="4">
      <t>ジンケンヒ</t>
    </rPh>
    <rPh sb="4" eb="6">
      <t>シシュツ</t>
    </rPh>
    <phoneticPr fontId="2"/>
  </si>
  <si>
    <t>　事務費支出</t>
    <rPh sb="1" eb="4">
      <t>ジムヒ</t>
    </rPh>
    <rPh sb="4" eb="6">
      <t>シシュツ</t>
    </rPh>
    <phoneticPr fontId="2"/>
  </si>
  <si>
    <t>　事業費支出</t>
    <rPh sb="1" eb="4">
      <t>ジギョウヒ</t>
    </rPh>
    <rPh sb="4" eb="6">
      <t>シシュツ</t>
    </rPh>
    <phoneticPr fontId="2"/>
  </si>
  <si>
    <t>　貸付事業等収入</t>
    <rPh sb="1" eb="3">
      <t>カシツケ</t>
    </rPh>
    <rPh sb="3" eb="5">
      <t>ジギョウ</t>
    </rPh>
    <rPh sb="5" eb="6">
      <t>トウ</t>
    </rPh>
    <rPh sb="6" eb="8">
      <t>シュウニュウ</t>
    </rPh>
    <phoneticPr fontId="2"/>
  </si>
  <si>
    <t>　共同募金配分事業費</t>
    <rPh sb="1" eb="3">
      <t>キョウドウ</t>
    </rPh>
    <rPh sb="3" eb="5">
      <t>ボキン</t>
    </rPh>
    <rPh sb="5" eb="7">
      <t>ハイブン</t>
    </rPh>
    <rPh sb="7" eb="10">
      <t>ジギョウヒ</t>
    </rPh>
    <phoneticPr fontId="2"/>
  </si>
  <si>
    <t>　助成金支出</t>
    <rPh sb="1" eb="4">
      <t>ジョセイキン</t>
    </rPh>
    <rPh sb="4" eb="6">
      <t>シシュツ</t>
    </rPh>
    <phoneticPr fontId="2"/>
  </si>
  <si>
    <t>　負担金支出</t>
    <rPh sb="1" eb="4">
      <t>フタンキン</t>
    </rPh>
    <rPh sb="4" eb="6">
      <t>シシュツ</t>
    </rPh>
    <phoneticPr fontId="2"/>
  </si>
  <si>
    <t>　経理区分間繰入金支出</t>
    <rPh sb="1" eb="3">
      <t>ケイリ</t>
    </rPh>
    <rPh sb="3" eb="5">
      <t>クブン</t>
    </rPh>
    <rPh sb="5" eb="6">
      <t>カン</t>
    </rPh>
    <rPh sb="6" eb="8">
      <t>クリイレ</t>
    </rPh>
    <rPh sb="8" eb="9">
      <t>キン</t>
    </rPh>
    <rPh sb="9" eb="11">
      <t>シシュツ</t>
    </rPh>
    <phoneticPr fontId="2"/>
  </si>
  <si>
    <t>経常支出計（2）</t>
    <rPh sb="0" eb="2">
      <t>ケイジョウ</t>
    </rPh>
    <rPh sb="2" eb="4">
      <t>シシュツ</t>
    </rPh>
    <rPh sb="4" eb="5">
      <t>ケイ</t>
    </rPh>
    <phoneticPr fontId="2"/>
  </si>
  <si>
    <t>経常活動資金収支差額（3）＝（1）-（2）</t>
    <rPh sb="0" eb="2">
      <t>ケイジョウ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</si>
  <si>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</si>
  <si>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　固定資産取得支出及び繰入支出</t>
    <rPh sb="1" eb="3">
      <t>コテイ</t>
    </rPh>
    <rPh sb="3" eb="5">
      <t>シサン</t>
    </rPh>
    <rPh sb="5" eb="7">
      <t>シュトク</t>
    </rPh>
    <rPh sb="7" eb="9">
      <t>シシュツ</t>
    </rPh>
    <rPh sb="9" eb="10">
      <t>オヨ</t>
    </rPh>
    <rPh sb="11" eb="13">
      <t>クリイレ</t>
    </rPh>
    <rPh sb="13" eb="15">
      <t>シシュツ</t>
    </rPh>
    <phoneticPr fontId="2"/>
  </si>
  <si>
    <t>施設整備等支出計（5）</t>
    <rPh sb="0" eb="2">
      <t>シセツ</t>
    </rPh>
    <rPh sb="2" eb="5">
      <t>セイビトウ</t>
    </rPh>
    <rPh sb="5" eb="7">
      <t>シシュツ</t>
    </rPh>
    <rPh sb="7" eb="8">
      <t>ケイ</t>
    </rPh>
    <phoneticPr fontId="2"/>
  </si>
  <si>
    <t>施設整備等による収支（6）=（4）-（5）</t>
    <rPh sb="0" eb="2">
      <t>シセツ</t>
    </rPh>
    <rPh sb="2" eb="5">
      <t>セイビトウ</t>
    </rPh>
    <rPh sb="8" eb="10">
      <t>シュウシ</t>
    </rPh>
    <phoneticPr fontId="2"/>
  </si>
  <si>
    <t>財務活動による収支</t>
    <rPh sb="0" eb="2">
      <t>ザイム</t>
    </rPh>
    <rPh sb="2" eb="4">
      <t>カツドウ</t>
    </rPh>
    <rPh sb="7" eb="9">
      <t>シュウシ</t>
    </rPh>
    <phoneticPr fontId="2"/>
  </si>
  <si>
    <t>　積立預金取崩収入</t>
    <rPh sb="1" eb="3">
      <t>ツミタテ</t>
    </rPh>
    <rPh sb="3" eb="5">
      <t>ヨキン</t>
    </rPh>
    <rPh sb="5" eb="7">
      <t>トリクズシ</t>
    </rPh>
    <rPh sb="7" eb="9">
      <t>シュウニュウ</t>
    </rPh>
    <phoneticPr fontId="2"/>
  </si>
  <si>
    <t>財務収入計（7）</t>
    <rPh sb="0" eb="2">
      <t>ザイム</t>
    </rPh>
    <rPh sb="2" eb="4">
      <t>シュウニュウ</t>
    </rPh>
    <rPh sb="4" eb="5">
      <t>ケイ</t>
    </rPh>
    <phoneticPr fontId="2"/>
  </si>
  <si>
    <t>　積立預金積立支出</t>
    <rPh sb="1" eb="3">
      <t>ツミタテ</t>
    </rPh>
    <rPh sb="3" eb="5">
      <t>ヨキン</t>
    </rPh>
    <rPh sb="5" eb="7">
      <t>ツミタテ</t>
    </rPh>
    <rPh sb="7" eb="9">
      <t>シシュツ</t>
    </rPh>
    <phoneticPr fontId="2"/>
  </si>
  <si>
    <t>財務支出計（8）</t>
    <rPh sb="0" eb="2">
      <t>ザイム</t>
    </rPh>
    <rPh sb="2" eb="4">
      <t>シシュツ</t>
    </rPh>
    <rPh sb="4" eb="5">
      <t>ケイ</t>
    </rPh>
    <phoneticPr fontId="2"/>
  </si>
  <si>
    <t>財務活動による収支（9）=（7）-（8）</t>
    <rPh sb="0" eb="2">
      <t>ザイム</t>
    </rPh>
    <rPh sb="2" eb="4">
      <t>カツドウ</t>
    </rPh>
    <rPh sb="7" eb="9">
      <t>シュウシ</t>
    </rPh>
    <phoneticPr fontId="2"/>
  </si>
  <si>
    <t>　　予備費（10）</t>
    <rPh sb="2" eb="5">
      <t>ヨビヒ</t>
    </rPh>
    <phoneticPr fontId="2"/>
  </si>
  <si>
    <t>　　当期資金収支差額（11）=（3）+（6）+（9）-（10）</t>
    <rPh sb="2" eb="3">
      <t>トウ</t>
    </rPh>
    <rPh sb="3" eb="4">
      <t>キ</t>
    </rPh>
    <rPh sb="4" eb="6">
      <t>シキン</t>
    </rPh>
    <rPh sb="6" eb="8">
      <t>シュウシ</t>
    </rPh>
    <rPh sb="8" eb="10">
      <t>サガク</t>
    </rPh>
    <phoneticPr fontId="2"/>
  </si>
  <si>
    <t>　　前期末支払資金残高（12）</t>
    <rPh sb="2" eb="5">
      <t>ゼンキマツ</t>
    </rPh>
    <rPh sb="5" eb="7">
      <t>シハライ</t>
    </rPh>
    <rPh sb="7" eb="9">
      <t>シキン</t>
    </rPh>
    <rPh sb="9" eb="11">
      <t>ザンダカ</t>
    </rPh>
    <phoneticPr fontId="2"/>
  </si>
  <si>
    <t>　　当期末支払資金残高（11）+（12）</t>
    <rPh sb="2" eb="3">
      <t>トウ</t>
    </rPh>
    <rPh sb="3" eb="5">
      <t>キマツ</t>
    </rPh>
    <rPh sb="5" eb="7">
      <t>シハライ</t>
    </rPh>
    <rPh sb="7" eb="9">
      <t>シキン</t>
    </rPh>
    <rPh sb="9" eb="11">
      <t>ザンダカ</t>
    </rPh>
    <phoneticPr fontId="2"/>
  </si>
  <si>
    <t>事　業　活　動　収　支　計　算　書</t>
    <rPh sb="0" eb="1">
      <t>コト</t>
    </rPh>
    <rPh sb="2" eb="3">
      <t>ギョウ</t>
    </rPh>
    <rPh sb="4" eb="5">
      <t>カツ</t>
    </rPh>
    <rPh sb="6" eb="7">
      <t>ドウ</t>
    </rPh>
    <rPh sb="8" eb="9">
      <t>オサム</t>
    </rPh>
    <rPh sb="10" eb="11">
      <t>ササ</t>
    </rPh>
    <rPh sb="12" eb="13">
      <t>ケイ</t>
    </rPh>
    <rPh sb="14" eb="15">
      <t>ザン</t>
    </rPh>
    <rPh sb="16" eb="17">
      <t>ショ</t>
    </rPh>
    <phoneticPr fontId="2"/>
  </si>
  <si>
    <t>本年度決算</t>
    <rPh sb="0" eb="3">
      <t>ホンネンド</t>
    </rPh>
    <rPh sb="3" eb="5">
      <t>ケッサン</t>
    </rPh>
    <phoneticPr fontId="2"/>
  </si>
  <si>
    <t>前年度決算</t>
    <rPh sb="0" eb="3">
      <t>ゼンネンド</t>
    </rPh>
    <rPh sb="3" eb="5">
      <t>ケッサン</t>
    </rPh>
    <phoneticPr fontId="2"/>
  </si>
  <si>
    <t>増　　減</t>
    <rPh sb="0" eb="1">
      <t>ゾウ</t>
    </rPh>
    <rPh sb="3" eb="4">
      <t>ゲン</t>
    </rPh>
    <phoneticPr fontId="2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</si>
  <si>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2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</si>
  <si>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</si>
  <si>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　減価償却費</t>
    <rPh sb="1" eb="3">
      <t>ゲンカ</t>
    </rPh>
    <rPh sb="3" eb="5">
      <t>ショウキャク</t>
    </rPh>
    <rPh sb="5" eb="6">
      <t>ヒ</t>
    </rPh>
    <phoneticPr fontId="2"/>
  </si>
  <si>
    <t>　徴収不能額</t>
    <rPh sb="1" eb="3">
      <t>チョウシュウ</t>
    </rPh>
    <rPh sb="3" eb="5">
      <t>フノウ</t>
    </rPh>
    <rPh sb="5" eb="6">
      <t>ガク</t>
    </rPh>
    <phoneticPr fontId="2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</si>
  <si>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</si>
  <si>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事業活動収支差額（3）＝（1）-（2）</t>
    <rPh sb="0" eb="2">
      <t>ジギョウ</t>
    </rPh>
    <rPh sb="2" eb="4">
      <t>カツドウ</t>
    </rPh>
    <rPh sb="4" eb="6">
      <t>シュウシ</t>
    </rPh>
    <rPh sb="6" eb="8">
      <t>サガク</t>
    </rPh>
    <phoneticPr fontId="2"/>
  </si>
  <si>
    <t>事業活動外収支の部</t>
    <rPh sb="0" eb="2">
      <t>ジギョウ</t>
    </rPh>
    <rPh sb="2" eb="4">
      <t>カツドウ</t>
    </rPh>
    <rPh sb="4" eb="5">
      <t>ガイ</t>
    </rPh>
    <rPh sb="5" eb="7">
      <t>シュウシ</t>
    </rPh>
    <rPh sb="8" eb="9">
      <t>ブ</t>
    </rPh>
    <phoneticPr fontId="2"/>
  </si>
  <si>
    <t>事業活動外収入計（4）</t>
    <rPh sb="0" eb="2">
      <t>ジギョウ</t>
    </rPh>
    <rPh sb="2" eb="4">
      <t>カツドウ</t>
    </rPh>
    <rPh sb="4" eb="5">
      <t>ガイ</t>
    </rPh>
    <rPh sb="5" eb="7">
      <t>シュウニュウ</t>
    </rPh>
    <rPh sb="7" eb="8">
      <t>ケイ</t>
    </rPh>
    <phoneticPr fontId="2"/>
  </si>
  <si>
    <t>事業活動外支出計（5）</t>
    <rPh sb="0" eb="2">
      <t>ジギョウ</t>
    </rPh>
    <rPh sb="2" eb="4">
      <t>カツドウ</t>
    </rPh>
    <rPh sb="4" eb="5">
      <t>ガイ</t>
    </rPh>
    <rPh sb="5" eb="7">
      <t>シシュツ</t>
    </rPh>
    <rPh sb="7" eb="8">
      <t>ケイ</t>
    </rPh>
    <phoneticPr fontId="2"/>
  </si>
  <si>
    <t>事業活動外収支差額（6）=（4）-（5）</t>
    <rPh sb="0" eb="2">
      <t>ジギョウ</t>
    </rPh>
    <rPh sb="2" eb="4">
      <t>カツドウ</t>
    </rPh>
    <rPh sb="4" eb="5">
      <t>ガイ</t>
    </rPh>
    <rPh sb="5" eb="7">
      <t>シュウシ</t>
    </rPh>
    <rPh sb="7" eb="9">
      <t>サガク</t>
    </rPh>
    <phoneticPr fontId="2"/>
  </si>
  <si>
    <t>特別収支の部</t>
    <rPh sb="0" eb="2">
      <t>トクベツ</t>
    </rPh>
    <rPh sb="2" eb="4">
      <t>シュウシ</t>
    </rPh>
    <rPh sb="5" eb="6">
      <t>ブ</t>
    </rPh>
    <phoneticPr fontId="2"/>
  </si>
  <si>
    <t>　固定資産売却損及び処分損</t>
    <rPh sb="1" eb="3">
      <t>コテイ</t>
    </rPh>
    <rPh sb="3" eb="5">
      <t>シサン</t>
    </rPh>
    <rPh sb="5" eb="7">
      <t>バイキャク</t>
    </rPh>
    <rPh sb="7" eb="8">
      <t>ゾン</t>
    </rPh>
    <rPh sb="8" eb="9">
      <t>オヨ</t>
    </rPh>
    <rPh sb="10" eb="12">
      <t>ショブン</t>
    </rPh>
    <rPh sb="12" eb="13">
      <t>ゾン</t>
    </rPh>
    <phoneticPr fontId="2"/>
  </si>
  <si>
    <t>特別支出計（8）</t>
    <rPh sb="0" eb="2">
      <t>トクベツ</t>
    </rPh>
    <rPh sb="2" eb="4">
      <t>シシュツ</t>
    </rPh>
    <rPh sb="4" eb="5">
      <t>ケイ</t>
    </rPh>
    <phoneticPr fontId="2"/>
  </si>
  <si>
    <t>特別収支差額（9）＝（7）-（8）</t>
    <rPh sb="0" eb="2">
      <t>トクベツ</t>
    </rPh>
    <rPh sb="2" eb="4">
      <t>シュウシ</t>
    </rPh>
    <rPh sb="4" eb="6">
      <t>サガク</t>
    </rPh>
    <phoneticPr fontId="2"/>
  </si>
  <si>
    <t>当期活動収支差額（10）=（3）+（6）+（9）</t>
    <rPh sb="0" eb="2">
      <t>トウキ</t>
    </rPh>
    <rPh sb="2" eb="4">
      <t>カツドウ</t>
    </rPh>
    <rPh sb="4" eb="6">
      <t>シュウシ</t>
    </rPh>
    <rPh sb="6" eb="8">
      <t>サガク</t>
    </rPh>
    <phoneticPr fontId="2"/>
  </si>
  <si>
    <t>繰越活動収支差額の部</t>
    <rPh sb="0" eb="2">
      <t>クリコシ</t>
    </rPh>
    <rPh sb="2" eb="4">
      <t>カツドウ</t>
    </rPh>
    <rPh sb="4" eb="6">
      <t>シュウシ</t>
    </rPh>
    <rPh sb="6" eb="8">
      <t>サガク</t>
    </rPh>
    <rPh sb="9" eb="10">
      <t>ブ</t>
    </rPh>
    <phoneticPr fontId="2"/>
  </si>
  <si>
    <t>　前期繰越活動収支差額（11）</t>
    <rPh sb="1" eb="3">
      <t>ゼンキ</t>
    </rPh>
    <rPh sb="3" eb="5">
      <t>クリコシ</t>
    </rPh>
    <rPh sb="5" eb="7">
      <t>カツドウ</t>
    </rPh>
    <rPh sb="7" eb="9">
      <t>シュウシ</t>
    </rPh>
    <rPh sb="9" eb="11">
      <t>サガク</t>
    </rPh>
    <phoneticPr fontId="2"/>
  </si>
  <si>
    <t>　当期末繰越活動収支差額（12）=（10）+（11）</t>
    <rPh sb="1" eb="3">
      <t>トウキ</t>
    </rPh>
    <rPh sb="3" eb="4">
      <t>マツ</t>
    </rPh>
    <rPh sb="4" eb="6">
      <t>クリコシ</t>
    </rPh>
    <rPh sb="6" eb="8">
      <t>カツドウ</t>
    </rPh>
    <rPh sb="8" eb="10">
      <t>シュウシ</t>
    </rPh>
    <rPh sb="10" eb="12">
      <t>サガク</t>
    </rPh>
    <phoneticPr fontId="2"/>
  </si>
  <si>
    <t>　基本金取崩額（13）</t>
    <rPh sb="1" eb="3">
      <t>キホン</t>
    </rPh>
    <rPh sb="3" eb="4">
      <t>キン</t>
    </rPh>
    <rPh sb="4" eb="6">
      <t>トリクズシ</t>
    </rPh>
    <rPh sb="6" eb="7">
      <t>ガク</t>
    </rPh>
    <phoneticPr fontId="2"/>
  </si>
  <si>
    <t>　基本金組入額（14）</t>
    <rPh sb="1" eb="3">
      <t>キホン</t>
    </rPh>
    <rPh sb="3" eb="4">
      <t>キン</t>
    </rPh>
    <rPh sb="4" eb="5">
      <t>ク</t>
    </rPh>
    <rPh sb="5" eb="6">
      <t>イ</t>
    </rPh>
    <rPh sb="6" eb="7">
      <t>ガク</t>
    </rPh>
    <phoneticPr fontId="2"/>
  </si>
  <si>
    <t>　その他の積立金取崩額（15）</t>
    <rPh sb="3" eb="4">
      <t>タ</t>
    </rPh>
    <rPh sb="5" eb="7">
      <t>ツミタテ</t>
    </rPh>
    <rPh sb="7" eb="8">
      <t>キン</t>
    </rPh>
    <rPh sb="8" eb="10">
      <t>トリクズシ</t>
    </rPh>
    <rPh sb="10" eb="11">
      <t>ガク</t>
    </rPh>
    <phoneticPr fontId="2"/>
  </si>
  <si>
    <t>　その他の積立金積立額（16）</t>
    <rPh sb="3" eb="4">
      <t>タ</t>
    </rPh>
    <rPh sb="5" eb="7">
      <t>ツミタテ</t>
    </rPh>
    <rPh sb="7" eb="8">
      <t>キン</t>
    </rPh>
    <rPh sb="8" eb="10">
      <t>ツミタテ</t>
    </rPh>
    <rPh sb="10" eb="11">
      <t>ガク</t>
    </rPh>
    <phoneticPr fontId="2"/>
  </si>
  <si>
    <t>　次期繰越活動収支差額（17）=（12）+（13）-（14）+（15）-（16）</t>
    <rPh sb="1" eb="3">
      <t>ジキ</t>
    </rPh>
    <rPh sb="3" eb="5">
      <t>クリコシ</t>
    </rPh>
    <rPh sb="5" eb="7">
      <t>カツドウ</t>
    </rPh>
    <rPh sb="7" eb="9">
      <t>シュウシ</t>
    </rPh>
    <rPh sb="9" eb="11">
      <t>サガク</t>
    </rPh>
    <phoneticPr fontId="2"/>
  </si>
  <si>
    <t>sa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</si>
</sst>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b/>
      <sz val="10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4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1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76" fontId="8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2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13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176" fontId="8" fillId="0" borderId="12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1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8" fillId="0" borderId="7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7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21" xfId="0" applyNumberFormat="1" applyFont="1" applyBorder="1">
      <alignment vertical="center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176" fontId="7" fillId="0" borderId="23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176" fontId="7" fillId="0" borderId="24" xfId="0" applyNumberFormat="1" applyFont="1" applyBorder="1">
      <alignment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176" fontId="11" fillId="0" borderId="25" xfId="0" applyNumberFormat="1" applyFont="1" applyBorder="1">
      <alignment vertical="center"/>
    </xf>
    <xf numFmtId="176" fontId="11" fillId="0" borderId="26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76" fontId="7" fillId="0" borderId="27" xfId="0" applyNumberFormat="1" applyFont="1" applyBorder="1">
      <alignment vertical="center"/>
    </xf>
    <xf numFmtId="176" fontId="7" fillId="0" borderId="8" xfId="0" applyNumberFormat="1" applyFont="1" applyBorder="1" applyAlignment="1">
      <alignment horizontal="center" vertical="center"/>
    </xf>
    <xf numFmtId="176" fontId="11" fillId="0" borderId="9" xfId="0" applyNumberFormat="1" applyFont="1" applyBorder="1">
      <alignment vertical="center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>
      <alignment vertical="center"/>
    </xf>
    <xf numFmtId="176" fontId="7" fillId="0" borderId="31" xfId="0" applyNumberFormat="1" applyFont="1" applyBorder="1">
      <alignment vertical="center"/>
    </xf>
    <xf numFmtId="176" fontId="7" fillId="0" borderId="26" xfId="0" applyNumberFormat="1" applyFont="1" applyBorder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7" fillId="0" borderId="32" xfId="0" applyNumberFormat="1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0" borderId="33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176" fontId="11" fillId="0" borderId="34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176" fontId="7" fillId="0" borderId="36" xfId="0" applyNumberFormat="1" applyFont="1" applyBorder="1" applyAlignment="1">
      <alignment horizontal="left" vertical="center"/>
    </xf>
    <xf numFmtId="176" fontId="7" fillId="0" borderId="37" xfId="0" applyNumberFormat="1" applyFont="1" applyBorder="1" applyAlignment="1">
      <alignment horizontal="left" vertical="center"/>
    </xf>
    <xf numFmtId="176" fontId="7" fillId="0" borderId="38" xfId="0" applyNumberFormat="1" applyFont="1" applyBorder="1" applyAlignment="1">
      <alignment horizontal="left" vertical="center"/>
    </xf>
    <xf numFmtId="176" fontId="11" fillId="0" borderId="37" xfId="0" applyNumberFormat="1" applyFont="1" applyBorder="1">
      <alignment vertical="center"/>
    </xf>
    <xf numFmtId="176" fontId="11" fillId="0" borderId="16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76" fontId="7" fillId="0" borderId="39" xfId="0" applyNumberFormat="1" applyFont="1" applyBorder="1" applyAlignment="1">
      <alignment horizontal="left" vertical="center"/>
    </xf>
    <xf numFmtId="176" fontId="7" fillId="0" borderId="40" xfId="0" applyNumberFormat="1" applyFont="1" applyBorder="1" applyAlignment="1">
      <alignment horizontal="left" vertical="center"/>
    </xf>
    <xf numFmtId="176" fontId="7" fillId="0" borderId="41" xfId="0" applyNumberFormat="1" applyFont="1" applyBorder="1" applyAlignment="1">
      <alignment horizontal="left" vertical="center"/>
    </xf>
    <xf numFmtId="176" fontId="11" fillId="0" borderId="14" xfId="0" applyNumberFormat="1" applyFont="1" applyBorder="1">
      <alignment vertical="center"/>
    </xf>
    <xf numFmtId="176" fontId="11" fillId="0" borderId="42" xfId="0" applyNumberFormat="1" applyFont="1" applyBorder="1">
      <alignment vertical="center"/>
    </xf>
    <xf numFmtId="176" fontId="7" fillId="0" borderId="43" xfId="0" applyNumberFormat="1" applyFont="1" applyBorder="1">
      <alignment vertical="center"/>
    </xf>
    <xf numFmtId="176" fontId="7" fillId="0" borderId="3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176" fontId="11" fillId="0" borderId="0" xfId="0" applyNumberFormat="1" applyFont="1" applyBorder="1">
      <alignment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11" fillId="0" borderId="5" xfId="0" applyNumberFormat="1" applyFont="1" applyBorder="1">
      <alignment vertical="center"/>
    </xf>
    <xf numFmtId="176" fontId="7" fillId="0" borderId="5" xfId="0" applyNumberFormat="1" applyFont="1" applyBorder="1" applyAlignment="1">
      <alignment vertical="center"/>
    </xf>
    <xf numFmtId="176" fontId="11" fillId="0" borderId="10" xfId="0" applyNumberFormat="1" applyFont="1" applyBorder="1">
      <alignment vertical="center"/>
    </xf>
    <xf numFmtId="176" fontId="11" fillId="0" borderId="13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11" fillId="0" borderId="8" xfId="0" applyNumberFormat="1" applyFont="1" applyBorder="1">
      <alignment vertical="center"/>
    </xf>
    <xf numFmtId="176" fontId="7" fillId="0" borderId="44" xfId="0" applyNumberFormat="1" applyFont="1" applyBorder="1">
      <alignment vertical="center"/>
    </xf>
    <xf numFmtId="176" fontId="7" fillId="0" borderId="3" xfId="0" applyNumberFormat="1" applyFont="1" applyBorder="1" applyAlignment="1">
      <alignment vertical="center"/>
    </xf>
    <xf numFmtId="176" fontId="11" fillId="0" borderId="2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45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>
      <alignment vertical="center"/>
    </xf>
    <xf numFmtId="176" fontId="7" fillId="0" borderId="46" xfId="0" applyNumberFormat="1" applyFont="1" applyBorder="1">
      <alignment vertical="center"/>
    </xf>
    <xf numFmtId="176" fontId="7" fillId="0" borderId="4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>
      <selection activeCell="C18" sqref="C18"/>
    </sheetView>
  </sheetViews>
  <sheetFormatPr defaultRowHeight="13.5" x14ac:dyDescent="0.15"/>
  <cols>
    <col min="1" max="1" width="27.625" style="15" customWidth="1"/>
    <col min="2" max="4" width="14.75" style="15" customWidth="1"/>
    <col min="5" max="5" width="27.625" style="15" customWidth="1"/>
    <col min="6" max="8" width="14.75" style="15" customWidth="1"/>
    <col min="9" max="16384" width="9" style="15"/>
  </cols>
  <sheetData>
    <row r="1" spans="1:8" ht="20.25" customHeight="1" x14ac:dyDescent="0.15">
      <c r="A1" s="44" t="s">
        <v>102</v>
      </c>
      <c r="B1" s="44"/>
      <c r="C1" s="44"/>
      <c r="D1" s="44"/>
      <c r="E1" s="44"/>
      <c r="F1" s="44"/>
      <c r="G1" s="44"/>
      <c r="H1" s="44"/>
    </row>
    <row r="2" spans="1:8" ht="20.25" customHeight="1" x14ac:dyDescent="0.15">
      <c r="A2" s="45" t="s">
        <v>103</v>
      </c>
      <c r="B2" s="45"/>
      <c r="C2" s="45"/>
      <c r="D2" s="45"/>
      <c r="E2" s="45"/>
      <c r="F2" s="45"/>
      <c r="G2" s="45"/>
      <c r="H2" s="45"/>
    </row>
    <row r="3" spans="1:8" ht="14.25" x14ac:dyDescent="0.15">
      <c r="H3" s="16" t="s">
        <v>0</v>
      </c>
    </row>
    <row r="5" spans="1:8" ht="24" customHeight="1" x14ac:dyDescent="0.15">
      <c r="A5" s="46" t="s">
        <v>1</v>
      </c>
      <c r="B5" s="46"/>
      <c r="C5" s="46"/>
      <c r="D5" s="46"/>
      <c r="E5" s="46" t="s">
        <v>2</v>
      </c>
      <c r="F5" s="46"/>
      <c r="G5" s="46"/>
      <c r="H5" s="46"/>
    </row>
    <row r="6" spans="1:8" ht="24" customHeight="1" x14ac:dyDescent="0.15">
      <c r="A6" s="17" t="s">
        <v>3</v>
      </c>
      <c r="B6" s="17" t="s">
        <v>4</v>
      </c>
      <c r="C6" s="17" t="s">
        <v>5</v>
      </c>
      <c r="D6" s="18" t="s">
        <v>6</v>
      </c>
      <c r="E6" s="17" t="s">
        <v>3</v>
      </c>
      <c r="F6" s="18" t="s">
        <v>4</v>
      </c>
      <c r="G6" s="18" t="s">
        <v>5</v>
      </c>
      <c r="H6" s="19" t="s">
        <v>6</v>
      </c>
    </row>
    <row r="7" spans="1:8" ht="24" customHeight="1" x14ac:dyDescent="0.15">
      <c r="A7" s="20" t="s">
        <v>7</v>
      </c>
      <c r="B7" s="21">
        <f>SUM(B8:B15)</f>
        <v>8900709</v>
      </c>
      <c r="C7" s="21">
        <f>SUM(C8:C15)</f>
        <v>9262558</v>
      </c>
      <c r="D7" s="22">
        <f>SUM(B7-C7)</f>
        <v>-361849</v>
      </c>
      <c r="E7" s="20" t="s">
        <v>30</v>
      </c>
      <c r="F7" s="22">
        <f>SUM(F8:F13)</f>
        <v>4613033</v>
      </c>
      <c r="G7" s="22">
        <f>SUM(G8:G13)</f>
        <v>4706427</v>
      </c>
      <c r="H7" s="23">
        <f>SUM(F7-G7)</f>
        <v>-93394</v>
      </c>
    </row>
    <row r="8" spans="1:8" ht="24" customHeight="1" x14ac:dyDescent="0.15">
      <c r="A8" s="24" t="s">
        <v>8</v>
      </c>
      <c r="B8" s="24"/>
      <c r="C8" s="24"/>
      <c r="D8" s="25">
        <f t="shared" ref="D8:D30" si="0">SUM(B8-C8)</f>
        <v>0</v>
      </c>
      <c r="E8" s="24" t="s">
        <v>31</v>
      </c>
      <c r="F8" s="25"/>
      <c r="G8" s="25"/>
      <c r="H8" s="26">
        <f>SUM(F8-G8)</f>
        <v>0</v>
      </c>
    </row>
    <row r="9" spans="1:8" ht="24" customHeight="1" x14ac:dyDescent="0.15">
      <c r="A9" s="24" t="s">
        <v>9</v>
      </c>
      <c r="B9" s="24">
        <v>4030324</v>
      </c>
      <c r="C9" s="24">
        <v>4370888</v>
      </c>
      <c r="D9" s="25">
        <f t="shared" si="0"/>
        <v>-340564</v>
      </c>
      <c r="E9" s="24" t="s">
        <v>32</v>
      </c>
      <c r="F9" s="25">
        <v>3877476</v>
      </c>
      <c r="G9" s="25">
        <v>3922990</v>
      </c>
      <c r="H9" s="26">
        <f t="shared" ref="H9:H13" si="1">SUM(F9-G9)</f>
        <v>-45514</v>
      </c>
    </row>
    <row r="10" spans="1:8" ht="24" customHeight="1" x14ac:dyDescent="0.15">
      <c r="A10" s="24" t="s">
        <v>10</v>
      </c>
      <c r="B10" s="24">
        <v>4870385</v>
      </c>
      <c r="C10" s="24">
        <v>4891670</v>
      </c>
      <c r="D10" s="25">
        <f t="shared" si="0"/>
        <v>-21285</v>
      </c>
      <c r="E10" s="24" t="s">
        <v>33</v>
      </c>
      <c r="F10" s="25">
        <v>735557</v>
      </c>
      <c r="G10" s="25">
        <v>783437</v>
      </c>
      <c r="H10" s="26">
        <f t="shared" si="1"/>
        <v>-47880</v>
      </c>
    </row>
    <row r="11" spans="1:8" ht="24" customHeight="1" x14ac:dyDescent="0.15">
      <c r="A11" s="24" t="s">
        <v>11</v>
      </c>
      <c r="B11" s="24"/>
      <c r="C11" s="24"/>
      <c r="D11" s="25">
        <f t="shared" si="0"/>
        <v>0</v>
      </c>
      <c r="E11" s="24" t="s">
        <v>34</v>
      </c>
      <c r="F11" s="25"/>
      <c r="G11" s="25"/>
      <c r="H11" s="26">
        <f t="shared" si="1"/>
        <v>0</v>
      </c>
    </row>
    <row r="12" spans="1:8" ht="24" customHeight="1" x14ac:dyDescent="0.15">
      <c r="A12" s="24" t="s">
        <v>12</v>
      </c>
      <c r="B12" s="24"/>
      <c r="C12" s="24"/>
      <c r="D12" s="25">
        <f t="shared" si="0"/>
        <v>0</v>
      </c>
      <c r="E12" s="24" t="s">
        <v>35</v>
      </c>
      <c r="F12" s="25"/>
      <c r="G12" s="25"/>
      <c r="H12" s="26">
        <f t="shared" si="1"/>
        <v>0</v>
      </c>
    </row>
    <row r="13" spans="1:8" ht="24" customHeight="1" x14ac:dyDescent="0.15">
      <c r="A13" s="24" t="s">
        <v>13</v>
      </c>
      <c r="B13" s="24"/>
      <c r="C13" s="24"/>
      <c r="D13" s="25">
        <f t="shared" si="0"/>
        <v>0</v>
      </c>
      <c r="E13" s="24" t="s">
        <v>36</v>
      </c>
      <c r="F13" s="25"/>
      <c r="G13" s="25"/>
      <c r="H13" s="26">
        <f t="shared" si="1"/>
        <v>0</v>
      </c>
    </row>
    <row r="14" spans="1:8" ht="24" customHeight="1" x14ac:dyDescent="0.15">
      <c r="A14" s="24" t="s">
        <v>14</v>
      </c>
      <c r="B14" s="24"/>
      <c r="C14" s="24"/>
      <c r="D14" s="25">
        <f t="shared" si="0"/>
        <v>0</v>
      </c>
      <c r="E14" s="20" t="s">
        <v>37</v>
      </c>
      <c r="F14" s="22">
        <f>SUM(F15:F17)</f>
        <v>49870741</v>
      </c>
      <c r="G14" s="22">
        <f>SUM(G15:G17)</f>
        <v>45127224</v>
      </c>
      <c r="H14" s="23">
        <f>SUM(F14-G14)</f>
        <v>4743517</v>
      </c>
    </row>
    <row r="15" spans="1:8" ht="24" customHeight="1" x14ac:dyDescent="0.15">
      <c r="A15" s="27" t="s">
        <v>15</v>
      </c>
      <c r="B15" s="27"/>
      <c r="C15" s="27"/>
      <c r="D15" s="28">
        <f t="shared" si="0"/>
        <v>0</v>
      </c>
      <c r="E15" s="24" t="s">
        <v>38</v>
      </c>
      <c r="F15" s="25"/>
      <c r="G15" s="25"/>
      <c r="H15" s="26">
        <f>SUM(F15-G15)</f>
        <v>0</v>
      </c>
    </row>
    <row r="16" spans="1:8" ht="24" customHeight="1" x14ac:dyDescent="0.15">
      <c r="A16" s="24" t="s">
        <v>16</v>
      </c>
      <c r="B16" s="29">
        <f>SUM(B17,B21)</f>
        <v>189587299</v>
      </c>
      <c r="C16" s="29">
        <f>SUM(C17,C21)</f>
        <v>189550561</v>
      </c>
      <c r="D16" s="30">
        <f t="shared" si="0"/>
        <v>36738</v>
      </c>
      <c r="E16" s="24" t="s">
        <v>39</v>
      </c>
      <c r="F16" s="25">
        <v>49870741</v>
      </c>
      <c r="G16" s="25">
        <v>45127224</v>
      </c>
      <c r="H16" s="26">
        <f t="shared" ref="H16:H17" si="2">SUM(F16-G16)</f>
        <v>4743517</v>
      </c>
    </row>
    <row r="17" spans="1:8" ht="24" customHeight="1" x14ac:dyDescent="0.15">
      <c r="A17" s="24" t="s">
        <v>17</v>
      </c>
      <c r="B17" s="29">
        <f>SUM(B18:B20)</f>
        <v>3285931</v>
      </c>
      <c r="C17" s="29">
        <f>SUM(C18:C20)</f>
        <v>1000000</v>
      </c>
      <c r="D17" s="30">
        <f t="shared" si="0"/>
        <v>2285931</v>
      </c>
      <c r="E17" s="27" t="s">
        <v>40</v>
      </c>
      <c r="F17" s="28"/>
      <c r="G17" s="28"/>
      <c r="H17" s="26">
        <f t="shared" si="2"/>
        <v>0</v>
      </c>
    </row>
    <row r="18" spans="1:8" ht="24" customHeight="1" x14ac:dyDescent="0.15">
      <c r="A18" s="24" t="s">
        <v>18</v>
      </c>
      <c r="B18" s="24">
        <v>1000000</v>
      </c>
      <c r="C18" s="24">
        <v>1000000</v>
      </c>
      <c r="D18" s="25">
        <f t="shared" si="0"/>
        <v>0</v>
      </c>
      <c r="E18" s="17" t="s">
        <v>41</v>
      </c>
      <c r="F18" s="31">
        <f>SUM(F7,F14)</f>
        <v>54483774</v>
      </c>
      <c r="G18" s="31">
        <f>SUM(G7,G14)</f>
        <v>49833651</v>
      </c>
      <c r="H18" s="32">
        <f>SUM(F18-G18)</f>
        <v>4650123</v>
      </c>
    </row>
    <row r="19" spans="1:8" ht="24" customHeight="1" x14ac:dyDescent="0.15">
      <c r="A19" s="24" t="s">
        <v>19</v>
      </c>
      <c r="B19" s="24">
        <v>2285931</v>
      </c>
      <c r="C19" s="24"/>
      <c r="D19" s="25">
        <f t="shared" si="0"/>
        <v>2285931</v>
      </c>
      <c r="E19" s="47" t="s">
        <v>42</v>
      </c>
      <c r="F19" s="48"/>
      <c r="G19" s="48"/>
      <c r="H19" s="49"/>
    </row>
    <row r="20" spans="1:8" ht="24" customHeight="1" x14ac:dyDescent="0.15">
      <c r="A20" s="24" t="s">
        <v>20</v>
      </c>
      <c r="B20" s="24"/>
      <c r="C20" s="24"/>
      <c r="D20" s="25">
        <f t="shared" si="0"/>
        <v>0</v>
      </c>
      <c r="E20" s="20" t="s">
        <v>43</v>
      </c>
      <c r="F20" s="22">
        <f>SUM(F21)</f>
        <v>1000000</v>
      </c>
      <c r="G20" s="22">
        <f>SUM(G21)</f>
        <v>1000000</v>
      </c>
      <c r="H20" s="23">
        <f>SUM(F20-G20)</f>
        <v>0</v>
      </c>
    </row>
    <row r="21" spans="1:8" ht="24" customHeight="1" x14ac:dyDescent="0.15">
      <c r="A21" s="24" t="s">
        <v>21</v>
      </c>
      <c r="B21" s="29">
        <f>SUM(B22:B33)</f>
        <v>186301368</v>
      </c>
      <c r="C21" s="29">
        <f>SUM(C22:C33)</f>
        <v>188550561</v>
      </c>
      <c r="D21" s="30">
        <f t="shared" si="0"/>
        <v>-2249193</v>
      </c>
      <c r="E21" s="27" t="s">
        <v>44</v>
      </c>
      <c r="F21" s="28">
        <v>1000000</v>
      </c>
      <c r="G21" s="28">
        <v>1000000</v>
      </c>
      <c r="H21" s="33">
        <f>SUM(F21-G21)</f>
        <v>0</v>
      </c>
    </row>
    <row r="22" spans="1:8" ht="24" customHeight="1" x14ac:dyDescent="0.15">
      <c r="A22" s="24" t="s">
        <v>22</v>
      </c>
      <c r="B22" s="24">
        <v>1697996</v>
      </c>
      <c r="C22" s="24">
        <v>2483939</v>
      </c>
      <c r="D22" s="25">
        <f t="shared" si="0"/>
        <v>-785943</v>
      </c>
      <c r="E22" s="24" t="s">
        <v>45</v>
      </c>
      <c r="F22" s="30">
        <f>SUM(F23)</f>
        <v>131024805</v>
      </c>
      <c r="G22" s="30">
        <f>SUM(G23)</f>
        <v>137175517</v>
      </c>
      <c r="H22" s="34">
        <f t="shared" ref="H22:H34" si="3">SUM(F22-G22)</f>
        <v>-6150712</v>
      </c>
    </row>
    <row r="23" spans="1:8" ht="24" customHeight="1" x14ac:dyDescent="0.15">
      <c r="A23" s="24" t="s">
        <v>23</v>
      </c>
      <c r="B23" s="24">
        <v>1</v>
      </c>
      <c r="C23" s="24">
        <v>1</v>
      </c>
      <c r="D23" s="25">
        <f t="shared" si="0"/>
        <v>0</v>
      </c>
      <c r="E23" s="24" t="s">
        <v>46</v>
      </c>
      <c r="F23" s="25">
        <v>131024805</v>
      </c>
      <c r="G23" s="25">
        <v>137175517</v>
      </c>
      <c r="H23" s="26">
        <f t="shared" si="3"/>
        <v>-6150712</v>
      </c>
    </row>
    <row r="24" spans="1:8" ht="24" customHeight="1" x14ac:dyDescent="0.15">
      <c r="A24" s="24" t="s">
        <v>100</v>
      </c>
      <c r="B24" s="24"/>
      <c r="C24" s="24"/>
      <c r="D24" s="25">
        <f t="shared" si="0"/>
        <v>0</v>
      </c>
      <c r="E24" s="20" t="s">
        <v>47</v>
      </c>
      <c r="F24" s="22">
        <f>SUM(F25)</f>
        <v>0</v>
      </c>
      <c r="G24" s="22">
        <f>SUM(G25)</f>
        <v>0</v>
      </c>
      <c r="H24" s="23">
        <f t="shared" si="3"/>
        <v>0</v>
      </c>
    </row>
    <row r="25" spans="1:8" ht="24" customHeight="1" x14ac:dyDescent="0.15">
      <c r="A25" s="24" t="s">
        <v>24</v>
      </c>
      <c r="B25" s="24">
        <v>2386908</v>
      </c>
      <c r="C25" s="24">
        <v>2443908</v>
      </c>
      <c r="D25" s="25">
        <f t="shared" si="0"/>
        <v>-57000</v>
      </c>
      <c r="E25" s="27" t="s">
        <v>48</v>
      </c>
      <c r="F25" s="28"/>
      <c r="G25" s="28"/>
      <c r="H25" s="33">
        <f t="shared" si="3"/>
        <v>0</v>
      </c>
    </row>
    <row r="26" spans="1:8" ht="24" customHeight="1" x14ac:dyDescent="0.15">
      <c r="A26" s="24" t="s">
        <v>25</v>
      </c>
      <c r="B26" s="24">
        <v>1265899</v>
      </c>
      <c r="C26" s="24">
        <v>1265672</v>
      </c>
      <c r="D26" s="25">
        <f t="shared" si="0"/>
        <v>227</v>
      </c>
      <c r="E26" s="24" t="s">
        <v>49</v>
      </c>
      <c r="F26" s="30">
        <f>SUM(F27:F29)</f>
        <v>1320917</v>
      </c>
      <c r="G26" s="30">
        <f>SUM(G27:G29)</f>
        <v>1319972</v>
      </c>
      <c r="H26" s="34">
        <f t="shared" si="3"/>
        <v>945</v>
      </c>
    </row>
    <row r="27" spans="1:8" ht="24" customHeight="1" x14ac:dyDescent="0.15">
      <c r="A27" s="24" t="s">
        <v>26</v>
      </c>
      <c r="B27" s="24">
        <v>55018</v>
      </c>
      <c r="C27" s="24">
        <v>54300</v>
      </c>
      <c r="D27" s="25">
        <f t="shared" si="0"/>
        <v>718</v>
      </c>
      <c r="E27" s="24" t="s">
        <v>50</v>
      </c>
      <c r="F27" s="25">
        <v>1265899</v>
      </c>
      <c r="G27" s="25">
        <v>1265672</v>
      </c>
      <c r="H27" s="26">
        <f t="shared" si="3"/>
        <v>227</v>
      </c>
    </row>
    <row r="28" spans="1:8" ht="24" customHeight="1" x14ac:dyDescent="0.15">
      <c r="A28" s="24" t="s">
        <v>27</v>
      </c>
      <c r="B28" s="24">
        <v>49870741</v>
      </c>
      <c r="C28" s="24">
        <v>45127224</v>
      </c>
      <c r="D28" s="25">
        <f t="shared" si="0"/>
        <v>4743517</v>
      </c>
      <c r="E28" s="24" t="s">
        <v>51</v>
      </c>
      <c r="F28" s="25">
        <v>55018</v>
      </c>
      <c r="G28" s="25">
        <v>54300</v>
      </c>
      <c r="H28" s="26">
        <f t="shared" si="3"/>
        <v>718</v>
      </c>
    </row>
    <row r="29" spans="1:8" ht="24" customHeight="1" x14ac:dyDescent="0.15">
      <c r="A29" s="24" t="s">
        <v>28</v>
      </c>
      <c r="B29" s="24">
        <v>131024805</v>
      </c>
      <c r="C29" s="24">
        <v>137175517</v>
      </c>
      <c r="D29" s="25">
        <f t="shared" si="0"/>
        <v>-6150712</v>
      </c>
      <c r="E29" s="24" t="s">
        <v>52</v>
      </c>
      <c r="F29" s="28"/>
      <c r="G29" s="28"/>
      <c r="H29" s="33">
        <f t="shared" si="3"/>
        <v>0</v>
      </c>
    </row>
    <row r="30" spans="1:8" ht="24" customHeight="1" x14ac:dyDescent="0.15">
      <c r="A30" s="24" t="s">
        <v>29</v>
      </c>
      <c r="B30" s="24"/>
      <c r="C30" s="24"/>
      <c r="D30" s="25">
        <f t="shared" si="0"/>
        <v>0</v>
      </c>
      <c r="E30" s="20" t="s">
        <v>53</v>
      </c>
      <c r="F30" s="22">
        <f>SUM(F31)</f>
        <v>10658512</v>
      </c>
      <c r="G30" s="22">
        <f>SUM(G31)</f>
        <v>9483979</v>
      </c>
      <c r="H30" s="23">
        <f t="shared" si="3"/>
        <v>1174533</v>
      </c>
    </row>
    <row r="31" spans="1:8" ht="24" customHeight="1" x14ac:dyDescent="0.15">
      <c r="A31" s="24"/>
      <c r="B31" s="24"/>
      <c r="C31" s="24"/>
      <c r="D31" s="25"/>
      <c r="E31" s="24" t="s">
        <v>54</v>
      </c>
      <c r="F31" s="25">
        <v>10658512</v>
      </c>
      <c r="G31" s="25">
        <v>9483979</v>
      </c>
      <c r="H31" s="26">
        <f t="shared" si="3"/>
        <v>1174533</v>
      </c>
    </row>
    <row r="32" spans="1:8" ht="24" customHeight="1" x14ac:dyDescent="0.15">
      <c r="A32" s="24"/>
      <c r="B32" s="24"/>
      <c r="C32" s="24"/>
      <c r="D32" s="25"/>
      <c r="E32" s="14" t="s">
        <v>55</v>
      </c>
      <c r="F32" s="28">
        <v>-231717</v>
      </c>
      <c r="G32" s="28">
        <v>-6914753</v>
      </c>
      <c r="H32" s="26">
        <f t="shared" si="3"/>
        <v>6683036</v>
      </c>
    </row>
    <row r="33" spans="1:8" ht="24" customHeight="1" x14ac:dyDescent="0.15">
      <c r="A33" s="27"/>
      <c r="B33" s="27"/>
      <c r="C33" s="27"/>
      <c r="D33" s="28"/>
      <c r="E33" s="17" t="s">
        <v>56</v>
      </c>
      <c r="F33" s="31">
        <f>SUM(F20,F22,F24,F26,F30)</f>
        <v>144004234</v>
      </c>
      <c r="G33" s="31">
        <f>SUM(G20,G22,G24,G26,G30)</f>
        <v>148979468</v>
      </c>
      <c r="H33" s="35">
        <f t="shared" si="3"/>
        <v>-4975234</v>
      </c>
    </row>
    <row r="34" spans="1:8" ht="24" customHeight="1" x14ac:dyDescent="0.15">
      <c r="A34" s="17" t="s">
        <v>58</v>
      </c>
      <c r="B34" s="36">
        <f>SUM(B7,B16)</f>
        <v>198488008</v>
      </c>
      <c r="C34" s="36">
        <f>SUM(C7,C16)</f>
        <v>198813119</v>
      </c>
      <c r="D34" s="31">
        <f>SUM(B34-C34)</f>
        <v>-325111</v>
      </c>
      <c r="E34" s="17" t="s">
        <v>57</v>
      </c>
      <c r="F34" s="31">
        <f>SUM(F33,F18)</f>
        <v>198488008</v>
      </c>
      <c r="G34" s="31">
        <f>SUM(G33,G18)</f>
        <v>198813119</v>
      </c>
      <c r="H34" s="37">
        <f t="shared" si="3"/>
        <v>-325111</v>
      </c>
    </row>
    <row r="38" spans="1:8" x14ac:dyDescent="0.15">
      <c r="A38" s="15" t="s">
        <v>59</v>
      </c>
    </row>
    <row r="39" spans="1:8" ht="21" customHeight="1" x14ac:dyDescent="0.15">
      <c r="A39" s="15" t="s">
        <v>60</v>
      </c>
      <c r="B39" s="38">
        <v>17558036</v>
      </c>
      <c r="C39" s="38" t="s">
        <v>101</v>
      </c>
    </row>
  </sheetData>
  <mergeCells count="5">
    <mergeCell ref="A1:H1"/>
    <mergeCell ref="A2:H2"/>
    <mergeCell ref="A5:D5"/>
    <mergeCell ref="E5:H5"/>
    <mergeCell ref="E19:H19"/>
  </mergeCells>
  <phoneticPr fontId="2"/>
  <printOptions horizontalCentered="1"/>
  <pageMargins left="0.35433070866141736" right="0.39370078740157483" top="0.74803149606299213" bottom="0.74803149606299213" header="0.31496062992125984" footer="0.31496062992125984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workbookViewId="0">
      <selection activeCell="A27" sqref="A27:F27"/>
    </sheetView>
  </sheetViews>
  <sheetFormatPr defaultRowHeight="13.5" x14ac:dyDescent="0.15"/>
  <cols>
    <col min="1" max="1" width="9" style="1"/>
    <col min="2" max="2" width="5.25" style="1" customWidth="1"/>
    <col min="3" max="3" width="9" style="2"/>
    <col min="4" max="5" width="9" style="1"/>
    <col min="6" max="6" width="18.875" style="1" customWidth="1"/>
    <col min="7" max="7" width="15.875" style="1" customWidth="1"/>
    <col min="8" max="16384" width="9" style="1"/>
  </cols>
  <sheetData>
    <row r="1" spans="1:7" ht="14.25" x14ac:dyDescent="0.15">
      <c r="A1" s="50" t="s">
        <v>61</v>
      </c>
      <c r="B1" s="50"/>
      <c r="C1" s="50"/>
      <c r="D1" s="50"/>
      <c r="E1" s="50"/>
      <c r="F1" s="50"/>
      <c r="G1" s="50"/>
    </row>
    <row r="2" spans="1:7" x14ac:dyDescent="0.15">
      <c r="A2" s="51" t="s">
        <v>97</v>
      </c>
      <c r="B2" s="51"/>
      <c r="C2" s="51"/>
      <c r="D2" s="51"/>
      <c r="E2" s="51"/>
      <c r="F2" s="51"/>
      <c r="G2" s="51"/>
    </row>
    <row r="3" spans="1:7" x14ac:dyDescent="0.15">
      <c r="G3" s="11" t="s">
        <v>62</v>
      </c>
    </row>
    <row r="5" spans="1:7" ht="19.5" customHeight="1" x14ac:dyDescent="0.15">
      <c r="A5" s="54" t="s">
        <v>63</v>
      </c>
      <c r="B5" s="54"/>
      <c r="C5" s="54"/>
      <c r="D5" s="54"/>
      <c r="E5" s="54"/>
      <c r="F5" s="54"/>
      <c r="G5" s="3" t="s">
        <v>64</v>
      </c>
    </row>
    <row r="6" spans="1:7" ht="19.5" customHeight="1" x14ac:dyDescent="0.15">
      <c r="A6" s="4" t="s">
        <v>65</v>
      </c>
      <c r="B6" s="5"/>
      <c r="C6" s="6"/>
      <c r="D6" s="5"/>
      <c r="E6" s="5"/>
      <c r="F6" s="5"/>
      <c r="G6" s="7"/>
    </row>
    <row r="7" spans="1:7" ht="19.5" customHeight="1" x14ac:dyDescent="0.15">
      <c r="A7" s="4" t="s">
        <v>66</v>
      </c>
      <c r="B7" s="5"/>
      <c r="C7" s="6"/>
      <c r="D7" s="5"/>
      <c r="E7" s="5"/>
      <c r="F7" s="5"/>
      <c r="G7" s="7"/>
    </row>
    <row r="8" spans="1:7" ht="19.5" customHeight="1" x14ac:dyDescent="0.15">
      <c r="A8" s="4" t="s">
        <v>67</v>
      </c>
      <c r="B8" s="5"/>
      <c r="C8" s="6"/>
      <c r="D8" s="5"/>
      <c r="E8" s="5"/>
      <c r="F8" s="5"/>
      <c r="G8" s="7">
        <f>SUM(G9:G9)</f>
        <v>4030324</v>
      </c>
    </row>
    <row r="9" spans="1:7" ht="19.5" customHeight="1" x14ac:dyDescent="0.15">
      <c r="A9" s="4" t="s">
        <v>68</v>
      </c>
      <c r="B9" s="5"/>
      <c r="C9" s="6"/>
      <c r="D9" s="12" t="s">
        <v>104</v>
      </c>
      <c r="E9" s="12"/>
      <c r="F9" s="12"/>
      <c r="G9" s="7">
        <v>4030324</v>
      </c>
    </row>
    <row r="10" spans="1:7" ht="19.5" customHeight="1" x14ac:dyDescent="0.15">
      <c r="A10" s="4" t="s">
        <v>69</v>
      </c>
      <c r="B10" s="5"/>
      <c r="C10" s="6"/>
      <c r="D10" s="5" t="s">
        <v>89</v>
      </c>
      <c r="E10" s="5"/>
      <c r="F10" s="5"/>
      <c r="G10" s="7">
        <v>4870385</v>
      </c>
    </row>
    <row r="11" spans="1:7" ht="19.5" customHeight="1" x14ac:dyDescent="0.15">
      <c r="A11" s="52" t="s">
        <v>70</v>
      </c>
      <c r="B11" s="53"/>
      <c r="C11" s="53"/>
      <c r="D11" s="53"/>
      <c r="E11" s="53"/>
      <c r="F11" s="53"/>
      <c r="G11" s="10">
        <f>SUM(G8,G10)</f>
        <v>8900709</v>
      </c>
    </row>
    <row r="12" spans="1:7" ht="19.5" customHeight="1" x14ac:dyDescent="0.15">
      <c r="A12" s="4" t="s">
        <v>71</v>
      </c>
      <c r="B12" s="5"/>
      <c r="C12" s="6"/>
      <c r="D12" s="5"/>
      <c r="E12" s="5"/>
      <c r="F12" s="5"/>
      <c r="G12" s="7"/>
    </row>
    <row r="13" spans="1:7" ht="19.5" customHeight="1" x14ac:dyDescent="0.15">
      <c r="A13" s="4" t="s">
        <v>72</v>
      </c>
      <c r="B13" s="5"/>
      <c r="C13" s="6"/>
      <c r="D13" s="5"/>
      <c r="E13" s="5"/>
      <c r="F13" s="5"/>
      <c r="G13" s="7"/>
    </row>
    <row r="14" spans="1:7" ht="19.5" customHeight="1" x14ac:dyDescent="0.15">
      <c r="A14" s="4" t="s">
        <v>95</v>
      </c>
      <c r="B14" s="5"/>
      <c r="C14" s="6"/>
      <c r="D14" s="5"/>
      <c r="E14" s="5"/>
      <c r="F14" s="5"/>
      <c r="G14" s="7">
        <v>1000000</v>
      </c>
    </row>
    <row r="15" spans="1:7" ht="19.5" customHeight="1" x14ac:dyDescent="0.15">
      <c r="A15" s="4" t="s">
        <v>98</v>
      </c>
      <c r="B15" s="5"/>
      <c r="C15" s="6"/>
      <c r="D15" s="5" t="s">
        <v>99</v>
      </c>
      <c r="E15" s="5"/>
      <c r="F15" s="5"/>
      <c r="G15" s="7">
        <v>2285931</v>
      </c>
    </row>
    <row r="16" spans="1:7" ht="19.5" customHeight="1" x14ac:dyDescent="0.15">
      <c r="A16" s="52" t="s">
        <v>73</v>
      </c>
      <c r="B16" s="53"/>
      <c r="C16" s="53"/>
      <c r="D16" s="53"/>
      <c r="E16" s="53"/>
      <c r="F16" s="53"/>
      <c r="G16" s="10">
        <f>SUM(G14:G15)</f>
        <v>3285931</v>
      </c>
    </row>
    <row r="17" spans="1:7" ht="19.5" customHeight="1" x14ac:dyDescent="0.15">
      <c r="A17" s="4" t="s">
        <v>74</v>
      </c>
      <c r="B17" s="5"/>
      <c r="C17" s="6"/>
      <c r="D17" s="5"/>
      <c r="E17" s="5"/>
      <c r="F17" s="5"/>
      <c r="G17" s="7"/>
    </row>
    <row r="18" spans="1:7" ht="19.5" customHeight="1" x14ac:dyDescent="0.15">
      <c r="A18" s="4" t="s">
        <v>75</v>
      </c>
      <c r="B18" s="5"/>
      <c r="C18" s="6"/>
      <c r="D18" s="5" t="s">
        <v>90</v>
      </c>
      <c r="F18" s="5"/>
      <c r="G18" s="7">
        <v>1697996</v>
      </c>
    </row>
    <row r="19" spans="1:7" ht="19.5" customHeight="1" x14ac:dyDescent="0.15">
      <c r="A19" s="4" t="s">
        <v>76</v>
      </c>
      <c r="B19" s="5"/>
      <c r="C19" s="6"/>
      <c r="D19" s="5"/>
      <c r="F19" s="5"/>
      <c r="G19" s="7">
        <v>1</v>
      </c>
    </row>
    <row r="20" spans="1:7" ht="19.5" customHeight="1" x14ac:dyDescent="0.15">
      <c r="A20" s="4" t="s">
        <v>77</v>
      </c>
      <c r="B20" s="5"/>
      <c r="C20" s="6"/>
      <c r="D20" s="5" t="s">
        <v>91</v>
      </c>
      <c r="F20" s="5"/>
      <c r="G20" s="7">
        <v>2386908</v>
      </c>
    </row>
    <row r="21" spans="1:7" ht="19.5" customHeight="1" x14ac:dyDescent="0.15">
      <c r="A21" s="4" t="s">
        <v>78</v>
      </c>
      <c r="B21" s="5"/>
      <c r="C21" s="6"/>
      <c r="D21" s="5"/>
      <c r="F21" s="5"/>
      <c r="G21" s="7">
        <v>49870741</v>
      </c>
    </row>
    <row r="22" spans="1:7" ht="19.5" customHeight="1" x14ac:dyDescent="0.15">
      <c r="A22" s="4" t="s">
        <v>79</v>
      </c>
      <c r="B22" s="5"/>
      <c r="C22" s="6"/>
      <c r="D22" s="5" t="s">
        <v>92</v>
      </c>
      <c r="F22" s="5"/>
      <c r="G22" s="7">
        <v>1265899</v>
      </c>
    </row>
    <row r="23" spans="1:7" ht="19.5" customHeight="1" x14ac:dyDescent="0.15">
      <c r="A23" s="4" t="s">
        <v>96</v>
      </c>
      <c r="B23" s="5"/>
      <c r="C23" s="6"/>
      <c r="D23" s="5"/>
      <c r="E23" s="5"/>
      <c r="F23" s="5"/>
      <c r="G23" s="7">
        <v>55018</v>
      </c>
    </row>
    <row r="24" spans="1:7" ht="19.5" customHeight="1" x14ac:dyDescent="0.15">
      <c r="A24" s="4" t="s">
        <v>80</v>
      </c>
      <c r="B24" s="5"/>
      <c r="C24" s="6"/>
      <c r="D24" s="5"/>
      <c r="E24" s="5"/>
      <c r="F24" s="5"/>
      <c r="G24" s="7">
        <v>131024805</v>
      </c>
    </row>
    <row r="25" spans="1:7" ht="19.5" customHeight="1" x14ac:dyDescent="0.15">
      <c r="A25" s="52" t="s">
        <v>105</v>
      </c>
      <c r="B25" s="53"/>
      <c r="C25" s="53"/>
      <c r="D25" s="53"/>
      <c r="E25" s="53"/>
      <c r="F25" s="53"/>
      <c r="G25" s="10">
        <f>SUM(G18:G24)</f>
        <v>186301368</v>
      </c>
    </row>
    <row r="26" spans="1:7" ht="19.5" customHeight="1" x14ac:dyDescent="0.15">
      <c r="A26" s="52" t="s">
        <v>106</v>
      </c>
      <c r="B26" s="53"/>
      <c r="C26" s="53"/>
      <c r="D26" s="53"/>
      <c r="E26" s="53"/>
      <c r="F26" s="53"/>
      <c r="G26" s="7">
        <f>SUM(G16,G25)</f>
        <v>189587299</v>
      </c>
    </row>
    <row r="27" spans="1:7" ht="19.5" customHeight="1" x14ac:dyDescent="0.15">
      <c r="A27" s="55" t="s">
        <v>81</v>
      </c>
      <c r="B27" s="56"/>
      <c r="C27" s="56"/>
      <c r="D27" s="56"/>
      <c r="E27" s="56"/>
      <c r="F27" s="56"/>
      <c r="G27" s="9">
        <f>SUM(G11,G26)</f>
        <v>198488008</v>
      </c>
    </row>
    <row r="28" spans="1:7" ht="19.5" customHeight="1" x14ac:dyDescent="0.15">
      <c r="A28" s="4" t="s">
        <v>82</v>
      </c>
      <c r="B28" s="5"/>
      <c r="C28" s="6"/>
      <c r="D28" s="5"/>
      <c r="E28" s="5"/>
      <c r="F28" s="5"/>
      <c r="G28" s="7"/>
    </row>
    <row r="29" spans="1:7" ht="19.5" customHeight="1" x14ac:dyDescent="0.15">
      <c r="A29" s="4" t="s">
        <v>83</v>
      </c>
      <c r="B29" s="5"/>
      <c r="C29" s="6"/>
      <c r="D29" s="5"/>
      <c r="E29" s="5"/>
      <c r="F29" s="5"/>
      <c r="G29" s="7"/>
    </row>
    <row r="30" spans="1:7" ht="19.5" customHeight="1" x14ac:dyDescent="0.15">
      <c r="A30" s="4" t="s">
        <v>84</v>
      </c>
      <c r="B30" s="5"/>
      <c r="D30" s="13" t="s">
        <v>93</v>
      </c>
      <c r="E30" s="5"/>
      <c r="F30" s="5"/>
      <c r="G30" s="7">
        <v>3877476</v>
      </c>
    </row>
    <row r="31" spans="1:7" ht="19.5" customHeight="1" x14ac:dyDescent="0.15">
      <c r="A31" s="4" t="s">
        <v>85</v>
      </c>
      <c r="B31" s="5"/>
      <c r="D31" s="13" t="s">
        <v>94</v>
      </c>
      <c r="E31" s="5"/>
      <c r="F31" s="5"/>
      <c r="G31" s="7">
        <v>735557</v>
      </c>
    </row>
    <row r="32" spans="1:7" ht="19.5" customHeight="1" x14ac:dyDescent="0.15">
      <c r="A32" s="52" t="s">
        <v>107</v>
      </c>
      <c r="B32" s="53"/>
      <c r="C32" s="53"/>
      <c r="D32" s="53"/>
      <c r="E32" s="53"/>
      <c r="F32" s="53"/>
      <c r="G32" s="10">
        <f>SUM(G30:G31)</f>
        <v>4613033</v>
      </c>
    </row>
    <row r="33" spans="1:7" ht="19.5" customHeight="1" x14ac:dyDescent="0.15">
      <c r="A33" s="4" t="s">
        <v>86</v>
      </c>
      <c r="B33" s="5"/>
      <c r="C33" s="6"/>
      <c r="D33" s="5"/>
      <c r="E33" s="5"/>
      <c r="F33" s="5"/>
      <c r="G33" s="7"/>
    </row>
    <row r="34" spans="1:7" ht="19.5" customHeight="1" x14ac:dyDescent="0.15">
      <c r="A34" s="4" t="s">
        <v>87</v>
      </c>
      <c r="B34" s="5"/>
      <c r="C34" s="6"/>
      <c r="D34" s="5"/>
      <c r="E34" s="5"/>
      <c r="F34" s="5"/>
      <c r="G34" s="7">
        <v>49870741</v>
      </c>
    </row>
    <row r="35" spans="1:7" ht="19.5" customHeight="1" x14ac:dyDescent="0.15">
      <c r="A35" s="52" t="s">
        <v>108</v>
      </c>
      <c r="B35" s="53"/>
      <c r="C35" s="53"/>
      <c r="D35" s="53"/>
      <c r="E35" s="53"/>
      <c r="F35" s="53"/>
      <c r="G35" s="10">
        <f>SUM(G34)</f>
        <v>49870741</v>
      </c>
    </row>
    <row r="36" spans="1:7" ht="19.5" customHeight="1" x14ac:dyDescent="0.15">
      <c r="A36" s="55" t="s">
        <v>88</v>
      </c>
      <c r="B36" s="56"/>
      <c r="C36" s="56"/>
      <c r="D36" s="56"/>
      <c r="E36" s="56"/>
      <c r="F36" s="56"/>
      <c r="G36" s="8">
        <f>SUM(G32,G34)</f>
        <v>54483774</v>
      </c>
    </row>
    <row r="37" spans="1:7" ht="19.5" customHeight="1" x14ac:dyDescent="0.15">
      <c r="A37" s="55" t="s">
        <v>109</v>
      </c>
      <c r="B37" s="56"/>
      <c r="C37" s="56"/>
      <c r="D37" s="56"/>
      <c r="E37" s="56"/>
      <c r="F37" s="56"/>
      <c r="G37" s="9">
        <f>SUM(G27-G36)</f>
        <v>144004234</v>
      </c>
    </row>
    <row r="38" spans="1:7" ht="19.5" customHeight="1" x14ac:dyDescent="0.15"/>
  </sheetData>
  <mergeCells count="12">
    <mergeCell ref="A37:F37"/>
    <mergeCell ref="A11:F11"/>
    <mergeCell ref="A25:F25"/>
    <mergeCell ref="A26:F26"/>
    <mergeCell ref="A27:F27"/>
    <mergeCell ref="A35:F35"/>
    <mergeCell ref="A36:F36"/>
    <mergeCell ref="A1:G1"/>
    <mergeCell ref="A2:G2"/>
    <mergeCell ref="A32:F32"/>
    <mergeCell ref="A16:F16"/>
    <mergeCell ref="A5:F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16" sqref="C16"/>
    </sheetView>
  </sheetViews>
  <sheetFormatPr defaultRowHeight="13.5" x14ac:dyDescent="0.15"/>
  <cols>
    <col min="1" max="1" width="27.625" style="15" customWidth="1"/>
    <col min="2" max="4" width="14.75" style="15" customWidth="1"/>
    <col min="5" max="5" width="27.625" style="15" customWidth="1"/>
    <col min="6" max="8" width="14.75" style="15" customWidth="1"/>
    <col min="9" max="16384" width="9" style="15"/>
  </cols>
  <sheetData>
    <row r="1" spans="1:8" ht="20.25" customHeight="1" x14ac:dyDescent="0.15">
      <c r="A1" s="44" t="s">
        <v>102</v>
      </c>
      <c r="B1" s="44"/>
      <c r="C1" s="44"/>
      <c r="D1" s="44"/>
      <c r="E1" s="44"/>
      <c r="F1" s="44"/>
      <c r="G1" s="44"/>
      <c r="H1" s="44"/>
    </row>
    <row r="2" spans="1:8" ht="20.25" customHeight="1" x14ac:dyDescent="0.15">
      <c r="A2" s="45" t="s">
        <v>114</v>
      </c>
      <c r="B2" s="45"/>
      <c r="C2" s="45"/>
      <c r="D2" s="45"/>
      <c r="E2" s="45"/>
      <c r="F2" s="45"/>
      <c r="G2" s="45"/>
      <c r="H2" s="45"/>
    </row>
    <row r="3" spans="1:8" ht="14.25" x14ac:dyDescent="0.15">
      <c r="H3" s="16" t="s">
        <v>0</v>
      </c>
    </row>
    <row r="5" spans="1:8" ht="24" customHeight="1" x14ac:dyDescent="0.15">
      <c r="A5" s="46" t="s">
        <v>1</v>
      </c>
      <c r="B5" s="46"/>
      <c r="C5" s="46"/>
      <c r="D5" s="46"/>
      <c r="E5" s="46" t="s">
        <v>2</v>
      </c>
      <c r="F5" s="46"/>
      <c r="G5" s="46"/>
      <c r="H5" s="46"/>
    </row>
    <row r="6" spans="1:8" ht="24" customHeight="1" x14ac:dyDescent="0.15">
      <c r="A6" s="40" t="s">
        <v>3</v>
      </c>
      <c r="B6" s="40" t="s">
        <v>4</v>
      </c>
      <c r="C6" s="40" t="s">
        <v>5</v>
      </c>
      <c r="D6" s="39" t="s">
        <v>6</v>
      </c>
      <c r="E6" s="40" t="s">
        <v>3</v>
      </c>
      <c r="F6" s="39" t="s">
        <v>4</v>
      </c>
      <c r="G6" s="39" t="s">
        <v>5</v>
      </c>
      <c r="H6" s="41" t="s">
        <v>6</v>
      </c>
    </row>
    <row r="7" spans="1:8" ht="24" customHeight="1" x14ac:dyDescent="0.15">
      <c r="A7" s="20" t="s">
        <v>7</v>
      </c>
      <c r="B7" s="21">
        <f>SUM(B8:B15)</f>
        <v>10794379</v>
      </c>
      <c r="C7" s="21">
        <f>SUM(C8:C15)</f>
        <v>8900709</v>
      </c>
      <c r="D7" s="22">
        <f>SUM(B7-C7)</f>
        <v>1893670</v>
      </c>
      <c r="E7" s="20" t="s">
        <v>30</v>
      </c>
      <c r="F7" s="22">
        <f>SUM(F8:F13)</f>
        <v>4842247</v>
      </c>
      <c r="G7" s="22">
        <f>SUM(G8:G13)</f>
        <v>4613033</v>
      </c>
      <c r="H7" s="23">
        <f>SUM(F7-G7)</f>
        <v>229214</v>
      </c>
    </row>
    <row r="8" spans="1:8" ht="24" customHeight="1" x14ac:dyDescent="0.15">
      <c r="A8" s="24" t="s">
        <v>8</v>
      </c>
      <c r="B8" s="24"/>
      <c r="C8" s="24"/>
      <c r="D8" s="25">
        <f t="shared" ref="D8:D30" si="0">SUM(B8-C8)</f>
        <v>0</v>
      </c>
      <c r="E8" s="24" t="s">
        <v>31</v>
      </c>
      <c r="F8" s="25"/>
      <c r="G8" s="25"/>
      <c r="H8" s="26">
        <f>SUM(F8-G8)</f>
        <v>0</v>
      </c>
    </row>
    <row r="9" spans="1:8" ht="24" customHeight="1" x14ac:dyDescent="0.15">
      <c r="A9" s="24" t="s">
        <v>9</v>
      </c>
      <c r="B9" s="24">
        <v>5711655</v>
      </c>
      <c r="C9" s="24">
        <v>4030324</v>
      </c>
      <c r="D9" s="25" t="s">
        <v>191</v>
      </c>
      <c r="E9" s="24" t="s">
        <v>32</v>
      </c>
      <c r="F9" s="25">
        <v>4115427</v>
      </c>
      <c r="G9" s="25">
        <v>3877476</v>
      </c>
      <c r="H9" s="26">
        <f t="shared" ref="H9:H13" si="1">SUM(F9-G9)</f>
        <v>237951</v>
      </c>
    </row>
    <row r="10" spans="1:8" ht="24" customHeight="1" x14ac:dyDescent="0.15">
      <c r="A10" s="24" t="s">
        <v>10</v>
      </c>
      <c r="B10" s="24">
        <v>5082724</v>
      </c>
      <c r="C10" s="24">
        <v>4870385</v>
      </c>
      <c r="D10" s="25">
        <f t="shared" si="0"/>
        <v>212339</v>
      </c>
      <c r="E10" s="24" t="s">
        <v>33</v>
      </c>
      <c r="F10" s="25">
        <v>726820</v>
      </c>
      <c r="G10" s="25">
        <v>735557</v>
      </c>
      <c r="H10" s="26">
        <f t="shared" si="1"/>
        <v>-8737</v>
      </c>
    </row>
    <row r="11" spans="1:8" ht="24" customHeight="1" x14ac:dyDescent="0.15">
      <c r="A11" s="24" t="s">
        <v>11</v>
      </c>
      <c r="B11" s="24"/>
      <c r="C11" s="24"/>
      <c r="D11" s="25">
        <f t="shared" si="0"/>
        <v>0</v>
      </c>
      <c r="E11" s="24" t="s">
        <v>34</v>
      </c>
      <c r="F11" s="25"/>
      <c r="G11" s="25"/>
      <c r="H11" s="26">
        <f t="shared" si="1"/>
        <v>0</v>
      </c>
    </row>
    <row r="12" spans="1:8" ht="24" customHeight="1" x14ac:dyDescent="0.15">
      <c r="A12" s="24" t="s">
        <v>12</v>
      </c>
      <c r="B12" s="24"/>
      <c r="C12" s="24"/>
      <c r="D12" s="25">
        <f t="shared" si="0"/>
        <v>0</v>
      </c>
      <c r="E12" s="24" t="s">
        <v>35</v>
      </c>
      <c r="F12" s="25"/>
      <c r="G12" s="25"/>
      <c r="H12" s="26">
        <f t="shared" si="1"/>
        <v>0</v>
      </c>
    </row>
    <row r="13" spans="1:8" ht="24" customHeight="1" x14ac:dyDescent="0.15">
      <c r="A13" s="24" t="s">
        <v>13</v>
      </c>
      <c r="B13" s="24"/>
      <c r="C13" s="24"/>
      <c r="D13" s="25">
        <f t="shared" si="0"/>
        <v>0</v>
      </c>
      <c r="E13" s="24" t="s">
        <v>36</v>
      </c>
      <c r="F13" s="25"/>
      <c r="G13" s="25"/>
      <c r="H13" s="26">
        <f t="shared" si="1"/>
        <v>0</v>
      </c>
    </row>
    <row r="14" spans="1:8" ht="24" customHeight="1" x14ac:dyDescent="0.15">
      <c r="A14" s="24" t="s">
        <v>14</v>
      </c>
      <c r="B14" s="24"/>
      <c r="C14" s="24"/>
      <c r="D14" s="25">
        <f t="shared" si="0"/>
        <v>0</v>
      </c>
      <c r="E14" s="20" t="s">
        <v>37</v>
      </c>
      <c r="F14" s="22">
        <f>SUM(F15:F17)</f>
        <v>54294676</v>
      </c>
      <c r="G14" s="22">
        <f>SUM(G15:G17)</f>
        <v>49870741</v>
      </c>
      <c r="H14" s="23">
        <f>SUM(F14-G14)</f>
        <v>4423935</v>
      </c>
    </row>
    <row r="15" spans="1:8" ht="24" customHeight="1" x14ac:dyDescent="0.15">
      <c r="A15" s="27" t="s">
        <v>15</v>
      </c>
      <c r="B15" s="27"/>
      <c r="C15" s="27"/>
      <c r="D15" s="28">
        <f t="shared" si="0"/>
        <v>0</v>
      </c>
      <c r="E15" s="24" t="s">
        <v>38</v>
      </c>
      <c r="F15" s="25"/>
      <c r="G15" s="25"/>
      <c r="H15" s="26">
        <f>SUM(F15-G15)</f>
        <v>0</v>
      </c>
    </row>
    <row r="16" spans="1:8" ht="24" customHeight="1" x14ac:dyDescent="0.15">
      <c r="A16" s="24" t="s">
        <v>16</v>
      </c>
      <c r="B16" s="29">
        <f>SUM(B17,B21)</f>
        <v>191035687</v>
      </c>
      <c r="C16" s="29">
        <f>SUM(C17,C21)</f>
        <v>189587299</v>
      </c>
      <c r="D16" s="30">
        <f t="shared" si="0"/>
        <v>1448388</v>
      </c>
      <c r="E16" s="24" t="s">
        <v>39</v>
      </c>
      <c r="F16" s="25">
        <v>54294676</v>
      </c>
      <c r="G16" s="25">
        <v>49870741</v>
      </c>
      <c r="H16" s="26">
        <f t="shared" ref="H16:H17" si="2">SUM(F16-G16)</f>
        <v>4423935</v>
      </c>
    </row>
    <row r="17" spans="1:8" ht="24" customHeight="1" x14ac:dyDescent="0.15">
      <c r="A17" s="24" t="s">
        <v>17</v>
      </c>
      <c r="B17" s="29">
        <f>SUM(B18:B20)</f>
        <v>3131914</v>
      </c>
      <c r="C17" s="29">
        <f>SUM(C18:C20)</f>
        <v>3285931</v>
      </c>
      <c r="D17" s="30">
        <f t="shared" si="0"/>
        <v>-154017</v>
      </c>
      <c r="E17" s="27" t="s">
        <v>40</v>
      </c>
      <c r="F17" s="28"/>
      <c r="G17" s="28"/>
      <c r="H17" s="26">
        <f t="shared" si="2"/>
        <v>0</v>
      </c>
    </row>
    <row r="18" spans="1:8" ht="24" customHeight="1" x14ac:dyDescent="0.15">
      <c r="A18" s="24" t="s">
        <v>18</v>
      </c>
      <c r="B18" s="24">
        <v>1000000</v>
      </c>
      <c r="C18" s="24">
        <v>1000000</v>
      </c>
      <c r="D18" s="25">
        <f t="shared" si="0"/>
        <v>0</v>
      </c>
      <c r="E18" s="40" t="s">
        <v>41</v>
      </c>
      <c r="F18" s="31">
        <f>SUM(F7,F14)</f>
        <v>59136923</v>
      </c>
      <c r="G18" s="31">
        <f>SUM(G7,G14)</f>
        <v>54483774</v>
      </c>
      <c r="H18" s="32">
        <f>SUM(F18-G18)</f>
        <v>4653149</v>
      </c>
    </row>
    <row r="19" spans="1:8" ht="24" customHeight="1" x14ac:dyDescent="0.15">
      <c r="A19" s="24" t="s">
        <v>19</v>
      </c>
      <c r="B19" s="24">
        <v>2131914</v>
      </c>
      <c r="C19" s="24">
        <v>2285931</v>
      </c>
      <c r="D19" s="25">
        <f t="shared" si="0"/>
        <v>-154017</v>
      </c>
      <c r="E19" s="47" t="s">
        <v>42</v>
      </c>
      <c r="F19" s="48"/>
      <c r="G19" s="48"/>
      <c r="H19" s="49"/>
    </row>
    <row r="20" spans="1:8" ht="24" customHeight="1" x14ac:dyDescent="0.15">
      <c r="A20" s="24" t="s">
        <v>20</v>
      </c>
      <c r="B20" s="24"/>
      <c r="C20" s="24"/>
      <c r="D20" s="25">
        <f t="shared" si="0"/>
        <v>0</v>
      </c>
      <c r="E20" s="20" t="s">
        <v>43</v>
      </c>
      <c r="F20" s="22">
        <f>SUM(F21)</f>
        <v>1000000</v>
      </c>
      <c r="G20" s="22">
        <f>SUM(G21)</f>
        <v>1000000</v>
      </c>
      <c r="H20" s="23">
        <f>SUM(F20-G20)</f>
        <v>0</v>
      </c>
    </row>
    <row r="21" spans="1:8" ht="24" customHeight="1" x14ac:dyDescent="0.15">
      <c r="A21" s="24" t="s">
        <v>21</v>
      </c>
      <c r="B21" s="29">
        <f>SUM(B22:B33)</f>
        <v>187903773</v>
      </c>
      <c r="C21" s="29">
        <f>SUM(C22:C33)</f>
        <v>186301368</v>
      </c>
      <c r="D21" s="30">
        <f t="shared" si="0"/>
        <v>1602405</v>
      </c>
      <c r="E21" s="27" t="s">
        <v>44</v>
      </c>
      <c r="F21" s="28">
        <v>1000000</v>
      </c>
      <c r="G21" s="28">
        <v>1000000</v>
      </c>
      <c r="H21" s="33">
        <f>SUM(F21-G21)</f>
        <v>0</v>
      </c>
    </row>
    <row r="22" spans="1:8" ht="24" customHeight="1" x14ac:dyDescent="0.15">
      <c r="A22" s="24" t="s">
        <v>22</v>
      </c>
      <c r="B22" s="24">
        <v>2342865</v>
      </c>
      <c r="C22" s="24">
        <v>1697996</v>
      </c>
      <c r="D22" s="25">
        <f t="shared" si="0"/>
        <v>644869</v>
      </c>
      <c r="E22" s="24" t="s">
        <v>45</v>
      </c>
      <c r="F22" s="30">
        <f>SUM(F23)</f>
        <v>128785155</v>
      </c>
      <c r="G22" s="30">
        <f>SUM(G23)</f>
        <v>131024805</v>
      </c>
      <c r="H22" s="34">
        <f t="shared" ref="H22:H34" si="3">SUM(F22-G22)</f>
        <v>-2239650</v>
      </c>
    </row>
    <row r="23" spans="1:8" ht="24" customHeight="1" x14ac:dyDescent="0.15">
      <c r="A23" s="24" t="s">
        <v>23</v>
      </c>
      <c r="B23" s="24">
        <v>98000</v>
      </c>
      <c r="C23" s="24">
        <v>1</v>
      </c>
      <c r="D23" s="25">
        <f t="shared" si="0"/>
        <v>97999</v>
      </c>
      <c r="E23" s="24" t="s">
        <v>46</v>
      </c>
      <c r="F23" s="25">
        <v>128785155</v>
      </c>
      <c r="G23" s="25">
        <v>131024805</v>
      </c>
      <c r="H23" s="26">
        <f t="shared" si="3"/>
        <v>-2239650</v>
      </c>
    </row>
    <row r="24" spans="1:8" ht="24" customHeight="1" x14ac:dyDescent="0.15">
      <c r="A24" s="24" t="s">
        <v>100</v>
      </c>
      <c r="B24" s="24"/>
      <c r="C24" s="24"/>
      <c r="D24" s="25">
        <f t="shared" si="0"/>
        <v>0</v>
      </c>
      <c r="E24" s="20" t="s">
        <v>47</v>
      </c>
      <c r="F24" s="22">
        <f>SUM(F25)</f>
        <v>0</v>
      </c>
      <c r="G24" s="22">
        <f>SUM(G25)</f>
        <v>0</v>
      </c>
      <c r="H24" s="23">
        <f t="shared" si="3"/>
        <v>0</v>
      </c>
    </row>
    <row r="25" spans="1:8" ht="24" customHeight="1" x14ac:dyDescent="0.15">
      <c r="A25" s="24" t="s">
        <v>24</v>
      </c>
      <c r="B25" s="24">
        <v>2321908</v>
      </c>
      <c r="C25" s="24">
        <v>2386908</v>
      </c>
      <c r="D25" s="25">
        <f t="shared" si="0"/>
        <v>-65000</v>
      </c>
      <c r="E25" s="27" t="s">
        <v>48</v>
      </c>
      <c r="F25" s="28"/>
      <c r="G25" s="28"/>
      <c r="H25" s="33">
        <f t="shared" si="3"/>
        <v>0</v>
      </c>
    </row>
    <row r="26" spans="1:8" ht="24" customHeight="1" x14ac:dyDescent="0.15">
      <c r="A26" s="24" t="s">
        <v>25</v>
      </c>
      <c r="B26" s="24">
        <v>6140</v>
      </c>
      <c r="C26" s="24">
        <v>1265899</v>
      </c>
      <c r="D26" s="25">
        <f t="shared" si="0"/>
        <v>-1259759</v>
      </c>
      <c r="E26" s="24" t="s">
        <v>49</v>
      </c>
      <c r="F26" s="30">
        <f>SUM(F27:F29)</f>
        <v>61169</v>
      </c>
      <c r="G26" s="30">
        <f>SUM(G27:G29)</f>
        <v>1320917</v>
      </c>
      <c r="H26" s="34">
        <f t="shared" si="3"/>
        <v>-1259748</v>
      </c>
    </row>
    <row r="27" spans="1:8" ht="24" customHeight="1" x14ac:dyDescent="0.15">
      <c r="A27" s="24" t="s">
        <v>26</v>
      </c>
      <c r="B27" s="24">
        <v>55029</v>
      </c>
      <c r="C27" s="24">
        <v>55018</v>
      </c>
      <c r="D27" s="25">
        <f t="shared" si="0"/>
        <v>11</v>
      </c>
      <c r="E27" s="24" t="s">
        <v>50</v>
      </c>
      <c r="F27" s="25">
        <v>6140</v>
      </c>
      <c r="G27" s="25">
        <v>1265899</v>
      </c>
      <c r="H27" s="26">
        <f t="shared" si="3"/>
        <v>-1259759</v>
      </c>
    </row>
    <row r="28" spans="1:8" ht="24" customHeight="1" x14ac:dyDescent="0.15">
      <c r="A28" s="24" t="s">
        <v>27</v>
      </c>
      <c r="B28" s="24">
        <v>54294676</v>
      </c>
      <c r="C28" s="24">
        <v>49870741</v>
      </c>
      <c r="D28" s="25">
        <f t="shared" si="0"/>
        <v>4423935</v>
      </c>
      <c r="E28" s="24" t="s">
        <v>51</v>
      </c>
      <c r="F28" s="25">
        <v>55029</v>
      </c>
      <c r="G28" s="25">
        <v>55018</v>
      </c>
      <c r="H28" s="26">
        <f t="shared" si="3"/>
        <v>11</v>
      </c>
    </row>
    <row r="29" spans="1:8" ht="24" customHeight="1" x14ac:dyDescent="0.15">
      <c r="A29" s="24" t="s">
        <v>28</v>
      </c>
      <c r="B29" s="24">
        <v>128785155</v>
      </c>
      <c r="C29" s="24">
        <v>131024805</v>
      </c>
      <c r="D29" s="25">
        <f t="shared" si="0"/>
        <v>-2239650</v>
      </c>
      <c r="E29" s="24" t="s">
        <v>52</v>
      </c>
      <c r="F29" s="28"/>
      <c r="G29" s="28"/>
      <c r="H29" s="33">
        <f t="shared" si="3"/>
        <v>0</v>
      </c>
    </row>
    <row r="30" spans="1:8" ht="24" customHeight="1" x14ac:dyDescent="0.15">
      <c r="A30" s="24" t="s">
        <v>29</v>
      </c>
      <c r="B30" s="24"/>
      <c r="C30" s="24"/>
      <c r="D30" s="25">
        <f t="shared" si="0"/>
        <v>0</v>
      </c>
      <c r="E30" s="20" t="s">
        <v>53</v>
      </c>
      <c r="F30" s="22">
        <f>SUM(F31)</f>
        <v>12846819</v>
      </c>
      <c r="G30" s="22">
        <f>SUM(G31)</f>
        <v>10658512</v>
      </c>
      <c r="H30" s="23">
        <f t="shared" si="3"/>
        <v>2188307</v>
      </c>
    </row>
    <row r="31" spans="1:8" ht="24" customHeight="1" x14ac:dyDescent="0.15">
      <c r="A31" s="24"/>
      <c r="B31" s="24"/>
      <c r="C31" s="24"/>
      <c r="D31" s="25"/>
      <c r="E31" s="24" t="s">
        <v>54</v>
      </c>
      <c r="F31" s="25">
        <v>12846819</v>
      </c>
      <c r="G31" s="25">
        <v>10658512</v>
      </c>
      <c r="H31" s="26">
        <f t="shared" si="3"/>
        <v>2188307</v>
      </c>
    </row>
    <row r="32" spans="1:8" ht="24" customHeight="1" x14ac:dyDescent="0.15">
      <c r="A32" s="24"/>
      <c r="B32" s="24"/>
      <c r="C32" s="24"/>
      <c r="D32" s="25"/>
      <c r="E32" s="14" t="s">
        <v>55</v>
      </c>
      <c r="F32" s="28">
        <v>3112844</v>
      </c>
      <c r="G32" s="28">
        <v>-231717</v>
      </c>
      <c r="H32" s="26">
        <f t="shared" si="3"/>
        <v>3344561</v>
      </c>
    </row>
    <row r="33" spans="1:8" ht="24" customHeight="1" x14ac:dyDescent="0.15">
      <c r="A33" s="27"/>
      <c r="B33" s="27"/>
      <c r="C33" s="27"/>
      <c r="D33" s="28"/>
      <c r="E33" s="40" t="s">
        <v>115</v>
      </c>
      <c r="F33" s="31">
        <f>SUM(F20,F22,F24,F26,F30)</f>
        <v>142693143</v>
      </c>
      <c r="G33" s="31">
        <f>SUM(G20,G22,G24,G26,G30)</f>
        <v>144004234</v>
      </c>
      <c r="H33" s="35">
        <f t="shared" si="3"/>
        <v>-1311091</v>
      </c>
    </row>
    <row r="34" spans="1:8" ht="24" customHeight="1" x14ac:dyDescent="0.15">
      <c r="A34" s="40" t="s">
        <v>58</v>
      </c>
      <c r="B34" s="36">
        <f>SUM(B7,B16)</f>
        <v>201830066</v>
      </c>
      <c r="C34" s="36">
        <f>SUM(C7,C16)</f>
        <v>198488008</v>
      </c>
      <c r="D34" s="31">
        <f>SUM(B34-C34)</f>
        <v>3342058</v>
      </c>
      <c r="E34" s="40" t="s">
        <v>57</v>
      </c>
      <c r="F34" s="31">
        <f>SUM(F33,F18)</f>
        <v>201830066</v>
      </c>
      <c r="G34" s="31">
        <f>SUM(G33,G18)</f>
        <v>198488008</v>
      </c>
      <c r="H34" s="37">
        <f t="shared" si="3"/>
        <v>3342058</v>
      </c>
    </row>
    <row r="38" spans="1:8" x14ac:dyDescent="0.15">
      <c r="A38" s="15" t="s">
        <v>59</v>
      </c>
    </row>
    <row r="39" spans="1:8" ht="21" customHeight="1" x14ac:dyDescent="0.15">
      <c r="A39" s="15" t="s">
        <v>60</v>
      </c>
      <c r="B39" s="38">
        <v>18402185</v>
      </c>
      <c r="C39" s="38" t="s">
        <v>101</v>
      </c>
    </row>
  </sheetData>
  <mergeCells count="5">
    <mergeCell ref="A1:H1"/>
    <mergeCell ref="A2:H2"/>
    <mergeCell ref="A5:D5"/>
    <mergeCell ref="E5:H5"/>
    <mergeCell ref="E19:H19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17" sqref="G17:G18"/>
    </sheetView>
  </sheetViews>
  <sheetFormatPr defaultRowHeight="13.5" x14ac:dyDescent="0.15"/>
  <cols>
    <col min="1" max="1" width="9" style="1"/>
    <col min="2" max="2" width="5.25" style="1" customWidth="1"/>
    <col min="3" max="3" width="9" style="42"/>
    <col min="4" max="5" width="9" style="1"/>
    <col min="6" max="6" width="18.875" style="1" customWidth="1"/>
    <col min="7" max="7" width="15.875" style="1" customWidth="1"/>
    <col min="8" max="16384" width="9" style="1"/>
  </cols>
  <sheetData>
    <row r="1" spans="1:7" ht="14.25" x14ac:dyDescent="0.15">
      <c r="A1" s="50" t="s">
        <v>61</v>
      </c>
      <c r="B1" s="50"/>
      <c r="C1" s="50"/>
      <c r="D1" s="50"/>
      <c r="E1" s="50"/>
      <c r="F1" s="50"/>
      <c r="G1" s="50"/>
    </row>
    <row r="2" spans="1:7" x14ac:dyDescent="0.15">
      <c r="A2" s="51" t="s">
        <v>110</v>
      </c>
      <c r="B2" s="51"/>
      <c r="C2" s="51"/>
      <c r="D2" s="51"/>
      <c r="E2" s="51"/>
      <c r="F2" s="51"/>
      <c r="G2" s="51"/>
    </row>
    <row r="3" spans="1:7" x14ac:dyDescent="0.15">
      <c r="G3" s="11" t="s">
        <v>62</v>
      </c>
    </row>
    <row r="5" spans="1:7" ht="19.5" customHeight="1" x14ac:dyDescent="0.15">
      <c r="A5" s="54" t="s">
        <v>63</v>
      </c>
      <c r="B5" s="54"/>
      <c r="C5" s="54"/>
      <c r="D5" s="54"/>
      <c r="E5" s="54"/>
      <c r="F5" s="54"/>
      <c r="G5" s="43" t="s">
        <v>64</v>
      </c>
    </row>
    <row r="6" spans="1:7" ht="19.5" customHeight="1" x14ac:dyDescent="0.15">
      <c r="A6" s="4" t="s">
        <v>65</v>
      </c>
      <c r="B6" s="5"/>
      <c r="C6" s="6"/>
      <c r="D6" s="5"/>
      <c r="E6" s="5"/>
      <c r="F6" s="5"/>
      <c r="G6" s="7"/>
    </row>
    <row r="7" spans="1:7" ht="19.5" customHeight="1" x14ac:dyDescent="0.15">
      <c r="A7" s="4" t="s">
        <v>66</v>
      </c>
      <c r="B7" s="5"/>
      <c r="C7" s="6"/>
      <c r="D7" s="5"/>
      <c r="E7" s="5"/>
      <c r="F7" s="5"/>
      <c r="G7" s="7"/>
    </row>
    <row r="8" spans="1:7" ht="19.5" customHeight="1" x14ac:dyDescent="0.15">
      <c r="A8" s="4" t="s">
        <v>67</v>
      </c>
      <c r="B8" s="5"/>
      <c r="C8" s="6"/>
      <c r="D8" s="5"/>
      <c r="E8" s="5"/>
      <c r="F8" s="5"/>
      <c r="G8" s="7">
        <f>SUM(G9:G9)</f>
        <v>5711655</v>
      </c>
    </row>
    <row r="9" spans="1:7" ht="19.5" customHeight="1" x14ac:dyDescent="0.15">
      <c r="A9" s="4" t="s">
        <v>68</v>
      </c>
      <c r="B9" s="5"/>
      <c r="C9" s="6"/>
      <c r="D9" s="12" t="s">
        <v>104</v>
      </c>
      <c r="E9" s="12"/>
      <c r="F9" s="12"/>
      <c r="G9" s="7">
        <v>5711655</v>
      </c>
    </row>
    <row r="10" spans="1:7" ht="19.5" customHeight="1" x14ac:dyDescent="0.15">
      <c r="A10" s="4" t="s">
        <v>10</v>
      </c>
      <c r="B10" s="5"/>
      <c r="C10" s="6"/>
      <c r="D10" s="5" t="s">
        <v>111</v>
      </c>
      <c r="E10" s="5"/>
      <c r="F10" s="5"/>
      <c r="G10" s="7">
        <v>5082724</v>
      </c>
    </row>
    <row r="11" spans="1:7" ht="19.5" customHeight="1" x14ac:dyDescent="0.15">
      <c r="A11" s="52" t="s">
        <v>70</v>
      </c>
      <c r="B11" s="53"/>
      <c r="C11" s="53"/>
      <c r="D11" s="53"/>
      <c r="E11" s="53"/>
      <c r="F11" s="53"/>
      <c r="G11" s="10">
        <f>SUM(G8,G10)</f>
        <v>10794379</v>
      </c>
    </row>
    <row r="12" spans="1:7" ht="19.5" customHeight="1" x14ac:dyDescent="0.15">
      <c r="A12" s="4" t="s">
        <v>71</v>
      </c>
      <c r="B12" s="5"/>
      <c r="C12" s="6"/>
      <c r="D12" s="5"/>
      <c r="E12" s="5"/>
      <c r="F12" s="5"/>
      <c r="G12" s="7"/>
    </row>
    <row r="13" spans="1:7" ht="19.5" customHeight="1" x14ac:dyDescent="0.15">
      <c r="A13" s="4" t="s">
        <v>72</v>
      </c>
      <c r="B13" s="5"/>
      <c r="C13" s="6"/>
      <c r="D13" s="5"/>
      <c r="E13" s="5"/>
      <c r="F13" s="5"/>
      <c r="G13" s="7"/>
    </row>
    <row r="14" spans="1:7" ht="19.5" customHeight="1" x14ac:dyDescent="0.15">
      <c r="A14" s="4" t="s">
        <v>95</v>
      </c>
      <c r="B14" s="5"/>
      <c r="C14" s="6"/>
      <c r="D14" s="5"/>
      <c r="E14" s="5"/>
      <c r="F14" s="5"/>
      <c r="G14" s="7">
        <v>1000000</v>
      </c>
    </row>
    <row r="15" spans="1:7" ht="19.5" customHeight="1" x14ac:dyDescent="0.15">
      <c r="A15" s="4" t="s">
        <v>98</v>
      </c>
      <c r="B15" s="5"/>
      <c r="C15" s="6"/>
      <c r="D15" s="5" t="s">
        <v>99</v>
      </c>
      <c r="E15" s="5"/>
      <c r="F15" s="5"/>
      <c r="G15" s="7">
        <v>2131914</v>
      </c>
    </row>
    <row r="16" spans="1:7" ht="19.5" customHeight="1" x14ac:dyDescent="0.15">
      <c r="A16" s="52" t="s">
        <v>73</v>
      </c>
      <c r="B16" s="53"/>
      <c r="C16" s="53"/>
      <c r="D16" s="53"/>
      <c r="E16" s="53"/>
      <c r="F16" s="53"/>
      <c r="G16" s="10">
        <f>SUM(G14:G15)</f>
        <v>3131914</v>
      </c>
    </row>
    <row r="17" spans="1:7" ht="19.5" customHeight="1" x14ac:dyDescent="0.15">
      <c r="A17" s="4" t="s">
        <v>74</v>
      </c>
      <c r="B17" s="5"/>
      <c r="C17" s="6"/>
      <c r="D17" s="5"/>
      <c r="E17" s="5"/>
      <c r="F17" s="5"/>
      <c r="G17" s="7"/>
    </row>
    <row r="18" spans="1:7" ht="19.5" customHeight="1" x14ac:dyDescent="0.15">
      <c r="A18" s="4" t="s">
        <v>75</v>
      </c>
      <c r="B18" s="5"/>
      <c r="C18" s="6"/>
      <c r="D18" s="5" t="s">
        <v>112</v>
      </c>
      <c r="F18" s="5"/>
      <c r="G18" s="7">
        <v>2342865</v>
      </c>
    </row>
    <row r="19" spans="1:7" ht="19.5" customHeight="1" x14ac:dyDescent="0.15">
      <c r="A19" s="4" t="s">
        <v>76</v>
      </c>
      <c r="B19" s="5"/>
      <c r="C19" s="6"/>
      <c r="D19" s="5"/>
      <c r="F19" s="5"/>
      <c r="G19" s="7">
        <v>98000</v>
      </c>
    </row>
    <row r="20" spans="1:7" ht="19.5" customHeight="1" x14ac:dyDescent="0.15">
      <c r="A20" s="4" t="s">
        <v>77</v>
      </c>
      <c r="B20" s="5"/>
      <c r="C20" s="6"/>
      <c r="D20" s="5" t="s">
        <v>91</v>
      </c>
      <c r="F20" s="5"/>
      <c r="G20" s="7">
        <v>2321908</v>
      </c>
    </row>
    <row r="21" spans="1:7" ht="19.5" customHeight="1" x14ac:dyDescent="0.15">
      <c r="A21" s="4" t="s">
        <v>78</v>
      </c>
      <c r="B21" s="5"/>
      <c r="C21" s="6"/>
      <c r="D21" s="5"/>
      <c r="F21" s="5"/>
      <c r="G21" s="7">
        <v>54294676</v>
      </c>
    </row>
    <row r="22" spans="1:7" ht="19.5" customHeight="1" x14ac:dyDescent="0.15">
      <c r="A22" s="4" t="s">
        <v>79</v>
      </c>
      <c r="B22" s="5"/>
      <c r="C22" s="6"/>
      <c r="D22" s="5" t="s">
        <v>92</v>
      </c>
      <c r="F22" s="5"/>
      <c r="G22" s="7">
        <v>6140</v>
      </c>
    </row>
    <row r="23" spans="1:7" ht="19.5" customHeight="1" x14ac:dyDescent="0.15">
      <c r="A23" s="4" t="s">
        <v>96</v>
      </c>
      <c r="B23" s="5"/>
      <c r="C23" s="6"/>
      <c r="D23" s="5"/>
      <c r="E23" s="5"/>
      <c r="F23" s="5"/>
      <c r="G23" s="7">
        <v>55029</v>
      </c>
    </row>
    <row r="24" spans="1:7" ht="19.5" customHeight="1" x14ac:dyDescent="0.15">
      <c r="A24" s="4" t="s">
        <v>80</v>
      </c>
      <c r="B24" s="5"/>
      <c r="C24" s="6"/>
      <c r="D24" s="5"/>
      <c r="E24" s="5"/>
      <c r="F24" s="5"/>
      <c r="G24" s="7">
        <v>128785155</v>
      </c>
    </row>
    <row r="25" spans="1:7" ht="19.5" customHeight="1" x14ac:dyDescent="0.15">
      <c r="A25" s="52" t="s">
        <v>105</v>
      </c>
      <c r="B25" s="53"/>
      <c r="C25" s="53"/>
      <c r="D25" s="53"/>
      <c r="E25" s="53"/>
      <c r="F25" s="53"/>
      <c r="G25" s="10">
        <f>SUM(G18:G24)</f>
        <v>187903773</v>
      </c>
    </row>
    <row r="26" spans="1:7" ht="19.5" customHeight="1" x14ac:dyDescent="0.15">
      <c r="A26" s="52" t="s">
        <v>106</v>
      </c>
      <c r="B26" s="53"/>
      <c r="C26" s="53"/>
      <c r="D26" s="53"/>
      <c r="E26" s="53"/>
      <c r="F26" s="53"/>
      <c r="G26" s="7">
        <f>SUM(G16,G25)</f>
        <v>191035687</v>
      </c>
    </row>
    <row r="27" spans="1:7" ht="19.5" customHeight="1" x14ac:dyDescent="0.15">
      <c r="A27" s="55" t="s">
        <v>81</v>
      </c>
      <c r="B27" s="56"/>
      <c r="C27" s="56"/>
      <c r="D27" s="56"/>
      <c r="E27" s="56"/>
      <c r="F27" s="56"/>
      <c r="G27" s="9">
        <f>SUM(G11,G26)</f>
        <v>201830066</v>
      </c>
    </row>
    <row r="28" spans="1:7" ht="19.5" customHeight="1" x14ac:dyDescent="0.15">
      <c r="A28" s="4" t="s">
        <v>82</v>
      </c>
      <c r="B28" s="5"/>
      <c r="C28" s="6"/>
      <c r="D28" s="5"/>
      <c r="E28" s="5"/>
      <c r="F28" s="5"/>
      <c r="G28" s="7"/>
    </row>
    <row r="29" spans="1:7" ht="19.5" customHeight="1" x14ac:dyDescent="0.15">
      <c r="A29" s="4" t="s">
        <v>83</v>
      </c>
      <c r="B29" s="5"/>
      <c r="C29" s="6"/>
      <c r="D29" s="5"/>
      <c r="E29" s="5"/>
      <c r="F29" s="5"/>
      <c r="G29" s="7"/>
    </row>
    <row r="30" spans="1:7" ht="19.5" customHeight="1" x14ac:dyDescent="0.15">
      <c r="A30" s="4" t="s">
        <v>84</v>
      </c>
      <c r="B30" s="5"/>
      <c r="D30" s="13" t="s">
        <v>93</v>
      </c>
      <c r="E30" s="5"/>
      <c r="F30" s="5"/>
      <c r="G30" s="7">
        <v>4115427</v>
      </c>
    </row>
    <row r="31" spans="1:7" ht="19.5" customHeight="1" x14ac:dyDescent="0.15">
      <c r="A31" s="4" t="s">
        <v>85</v>
      </c>
      <c r="B31" s="5"/>
      <c r="D31" s="13" t="s">
        <v>94</v>
      </c>
      <c r="E31" s="5"/>
      <c r="F31" s="5"/>
      <c r="G31" s="7">
        <v>726820</v>
      </c>
    </row>
    <row r="32" spans="1:7" ht="19.5" customHeight="1" x14ac:dyDescent="0.15">
      <c r="A32" s="52" t="s">
        <v>107</v>
      </c>
      <c r="B32" s="53"/>
      <c r="C32" s="53"/>
      <c r="D32" s="53"/>
      <c r="E32" s="53"/>
      <c r="F32" s="53"/>
      <c r="G32" s="10">
        <f>SUM(G30:G31)</f>
        <v>4842247</v>
      </c>
    </row>
    <row r="33" spans="1:7" ht="19.5" customHeight="1" x14ac:dyDescent="0.15">
      <c r="A33" s="4" t="s">
        <v>86</v>
      </c>
      <c r="B33" s="5"/>
      <c r="C33" s="6"/>
      <c r="D33" s="5"/>
      <c r="E33" s="5"/>
      <c r="F33" s="5"/>
      <c r="G33" s="7"/>
    </row>
    <row r="34" spans="1:7" ht="19.5" customHeight="1" x14ac:dyDescent="0.15">
      <c r="A34" s="4" t="s">
        <v>39</v>
      </c>
      <c r="B34" s="5"/>
      <c r="C34" s="6"/>
      <c r="D34" s="5"/>
      <c r="E34" s="5"/>
      <c r="F34" s="5"/>
      <c r="G34" s="7">
        <v>54294676</v>
      </c>
    </row>
    <row r="35" spans="1:7" ht="19.5" customHeight="1" x14ac:dyDescent="0.15">
      <c r="A35" s="52" t="s">
        <v>108</v>
      </c>
      <c r="B35" s="53"/>
      <c r="C35" s="53"/>
      <c r="D35" s="53"/>
      <c r="E35" s="53"/>
      <c r="F35" s="53"/>
      <c r="G35" s="10">
        <f>SUM(G34)</f>
        <v>54294676</v>
      </c>
    </row>
    <row r="36" spans="1:7" ht="19.5" customHeight="1" x14ac:dyDescent="0.15">
      <c r="A36" s="55" t="s">
        <v>88</v>
      </c>
      <c r="B36" s="56"/>
      <c r="C36" s="56"/>
      <c r="D36" s="56"/>
      <c r="E36" s="56"/>
      <c r="F36" s="56"/>
      <c r="G36" s="8">
        <f>SUM(G32,G34)</f>
        <v>59136923</v>
      </c>
    </row>
    <row r="37" spans="1:7" ht="19.5" customHeight="1" x14ac:dyDescent="0.15">
      <c r="A37" s="55" t="s">
        <v>113</v>
      </c>
      <c r="B37" s="56"/>
      <c r="C37" s="56"/>
      <c r="D37" s="56"/>
      <c r="E37" s="56"/>
      <c r="F37" s="56"/>
      <c r="G37" s="9">
        <f>SUM(G27-G36)</f>
        <v>142693143</v>
      </c>
    </row>
    <row r="38" spans="1:7" ht="19.5" customHeight="1" x14ac:dyDescent="0.15"/>
  </sheetData>
  <mergeCells count="12">
    <mergeCell ref="A26:F26"/>
    <mergeCell ref="A27:F27"/>
    <mergeCell ref="A32:F32"/>
    <mergeCell ref="A35:F35"/>
    <mergeCell ref="A36:F36"/>
    <mergeCell ref="A37:F37"/>
    <mergeCell ref="A1:G1"/>
    <mergeCell ref="A2:G2"/>
    <mergeCell ref="A5:F5"/>
    <mergeCell ref="A11:F11"/>
    <mergeCell ref="A16:F16"/>
    <mergeCell ref="A25:F2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E16" sqref="E16"/>
    </sheetView>
  </sheetViews>
  <sheetFormatPr defaultRowHeight="12" x14ac:dyDescent="0.15"/>
  <cols>
    <col min="1" max="2" width="3.375" style="57" customWidth="1"/>
    <col min="3" max="3" width="42.125" style="57" customWidth="1"/>
    <col min="4" max="6" width="16" style="57" customWidth="1"/>
    <col min="7" max="7" width="21.75" style="57" customWidth="1"/>
    <col min="8" max="16384" width="9" style="57"/>
  </cols>
  <sheetData>
    <row r="1" spans="1:7" ht="24" customHeight="1" x14ac:dyDescent="0.15">
      <c r="A1" s="45" t="s">
        <v>116</v>
      </c>
      <c r="B1" s="45"/>
      <c r="C1" s="45"/>
      <c r="D1" s="45"/>
      <c r="E1" s="45"/>
      <c r="F1" s="45"/>
      <c r="G1" s="45"/>
    </row>
    <row r="2" spans="1:7" ht="15.75" customHeight="1" x14ac:dyDescent="0.15">
      <c r="A2" s="58" t="s">
        <v>117</v>
      </c>
      <c r="B2" s="58"/>
      <c r="C2" s="58"/>
      <c r="D2" s="58"/>
      <c r="E2" s="58"/>
      <c r="F2" s="58"/>
      <c r="G2" s="58"/>
    </row>
    <row r="3" spans="1:7" ht="15.75" customHeight="1" thickBot="1" x14ac:dyDescent="0.2">
      <c r="F3" s="59" t="s">
        <v>118</v>
      </c>
      <c r="G3" s="60" t="s">
        <v>0</v>
      </c>
    </row>
    <row r="4" spans="1:7" ht="34.5" customHeight="1" x14ac:dyDescent="0.15">
      <c r="A4" s="61" t="s">
        <v>119</v>
      </c>
      <c r="B4" s="62"/>
      <c r="C4" s="63"/>
      <c r="D4" s="64" t="s">
        <v>120</v>
      </c>
      <c r="E4" s="64" t="s">
        <v>121</v>
      </c>
      <c r="F4" s="65" t="s">
        <v>122</v>
      </c>
      <c r="G4" s="66" t="s">
        <v>123</v>
      </c>
    </row>
    <row r="5" spans="1:7" ht="19.5" customHeight="1" x14ac:dyDescent="0.15">
      <c r="A5" s="67" t="s">
        <v>124</v>
      </c>
      <c r="B5" s="68" t="s">
        <v>125</v>
      </c>
      <c r="C5" s="69" t="s">
        <v>126</v>
      </c>
      <c r="D5" s="70">
        <v>4430000</v>
      </c>
      <c r="E5" s="69">
        <v>4309000</v>
      </c>
      <c r="F5" s="70">
        <f>SUM(D5-E5)</f>
        <v>121000</v>
      </c>
      <c r="G5" s="71"/>
    </row>
    <row r="6" spans="1:7" ht="19.5" customHeight="1" x14ac:dyDescent="0.15">
      <c r="A6" s="72"/>
      <c r="B6" s="73"/>
      <c r="C6" s="74" t="s">
        <v>127</v>
      </c>
      <c r="D6" s="75">
        <v>1500000</v>
      </c>
      <c r="E6" s="74">
        <v>1884508</v>
      </c>
      <c r="F6" s="75">
        <f t="shared" ref="F6:F16" si="0">SUM(D6-E6)</f>
        <v>-384508</v>
      </c>
      <c r="G6" s="76"/>
    </row>
    <row r="7" spans="1:7" ht="19.5" customHeight="1" x14ac:dyDescent="0.15">
      <c r="A7" s="72"/>
      <c r="B7" s="73"/>
      <c r="C7" s="74" t="s">
        <v>128</v>
      </c>
      <c r="D7" s="75">
        <v>24916000</v>
      </c>
      <c r="E7" s="74">
        <v>24102499</v>
      </c>
      <c r="F7" s="75">
        <f t="shared" si="0"/>
        <v>813501</v>
      </c>
      <c r="G7" s="76"/>
    </row>
    <row r="8" spans="1:7" ht="19.5" customHeight="1" x14ac:dyDescent="0.15">
      <c r="A8" s="72"/>
      <c r="B8" s="73"/>
      <c r="C8" s="74" t="s">
        <v>129</v>
      </c>
      <c r="D8" s="75">
        <v>292000</v>
      </c>
      <c r="E8" s="74">
        <v>220450</v>
      </c>
      <c r="F8" s="75">
        <f t="shared" si="0"/>
        <v>71550</v>
      </c>
      <c r="G8" s="76"/>
    </row>
    <row r="9" spans="1:7" ht="19.5" customHeight="1" x14ac:dyDescent="0.15">
      <c r="A9" s="72"/>
      <c r="B9" s="73"/>
      <c r="C9" s="74" t="s">
        <v>130</v>
      </c>
      <c r="D9" s="75">
        <v>30928000</v>
      </c>
      <c r="E9" s="74">
        <v>30595600</v>
      </c>
      <c r="F9" s="75">
        <f t="shared" si="0"/>
        <v>332400</v>
      </c>
      <c r="G9" s="76"/>
    </row>
    <row r="10" spans="1:7" ht="19.5" customHeight="1" x14ac:dyDescent="0.15">
      <c r="A10" s="72"/>
      <c r="B10" s="73"/>
      <c r="C10" s="74" t="s">
        <v>131</v>
      </c>
      <c r="D10" s="75">
        <v>1004000</v>
      </c>
      <c r="E10" s="74">
        <v>972940</v>
      </c>
      <c r="F10" s="75">
        <f t="shared" si="0"/>
        <v>31060</v>
      </c>
      <c r="G10" s="76"/>
    </row>
    <row r="11" spans="1:7" ht="19.5" customHeight="1" x14ac:dyDescent="0.15">
      <c r="A11" s="72"/>
      <c r="B11" s="73"/>
      <c r="C11" s="74" t="s">
        <v>132</v>
      </c>
      <c r="D11" s="75">
        <v>1200000</v>
      </c>
      <c r="E11" s="74">
        <v>740000</v>
      </c>
      <c r="F11" s="75">
        <f t="shared" si="0"/>
        <v>460000</v>
      </c>
      <c r="G11" s="76"/>
    </row>
    <row r="12" spans="1:7" ht="19.5" customHeight="1" x14ac:dyDescent="0.15">
      <c r="A12" s="72"/>
      <c r="B12" s="73"/>
      <c r="C12" s="74" t="s">
        <v>133</v>
      </c>
      <c r="D12" s="75">
        <v>3105000</v>
      </c>
      <c r="E12" s="74">
        <v>3104373</v>
      </c>
      <c r="F12" s="75">
        <f t="shared" si="0"/>
        <v>627</v>
      </c>
      <c r="G12" s="76"/>
    </row>
    <row r="13" spans="1:7" ht="19.5" customHeight="1" x14ac:dyDescent="0.15">
      <c r="A13" s="72"/>
      <c r="B13" s="73"/>
      <c r="C13" s="74" t="s">
        <v>134</v>
      </c>
      <c r="D13" s="75">
        <v>30681000</v>
      </c>
      <c r="E13" s="74">
        <v>30379997</v>
      </c>
      <c r="F13" s="75">
        <f t="shared" si="0"/>
        <v>301003</v>
      </c>
      <c r="G13" s="76"/>
    </row>
    <row r="14" spans="1:7" ht="19.5" customHeight="1" x14ac:dyDescent="0.15">
      <c r="A14" s="72"/>
      <c r="B14" s="73"/>
      <c r="C14" s="74" t="s">
        <v>135</v>
      </c>
      <c r="D14" s="75">
        <v>31000</v>
      </c>
      <c r="E14" s="74">
        <v>9400</v>
      </c>
      <c r="F14" s="75">
        <f t="shared" si="0"/>
        <v>21600</v>
      </c>
      <c r="G14" s="76"/>
    </row>
    <row r="15" spans="1:7" ht="19.5" customHeight="1" x14ac:dyDescent="0.15">
      <c r="A15" s="72"/>
      <c r="B15" s="73"/>
      <c r="C15" s="74" t="s">
        <v>136</v>
      </c>
      <c r="D15" s="75">
        <v>440000</v>
      </c>
      <c r="E15" s="74">
        <v>435835</v>
      </c>
      <c r="F15" s="75">
        <f t="shared" si="0"/>
        <v>4165</v>
      </c>
      <c r="G15" s="76"/>
    </row>
    <row r="16" spans="1:7" ht="19.5" customHeight="1" x14ac:dyDescent="0.15">
      <c r="A16" s="72"/>
      <c r="B16" s="73"/>
      <c r="C16" s="14" t="s">
        <v>137</v>
      </c>
      <c r="D16" s="77">
        <v>5065000</v>
      </c>
      <c r="E16" s="14">
        <v>4769194</v>
      </c>
      <c r="F16" s="77">
        <f t="shared" si="0"/>
        <v>295806</v>
      </c>
      <c r="G16" s="78"/>
    </row>
    <row r="17" spans="1:7" ht="19.5" customHeight="1" x14ac:dyDescent="0.15">
      <c r="A17" s="72"/>
      <c r="B17" s="79"/>
      <c r="C17" s="80" t="s">
        <v>138</v>
      </c>
      <c r="D17" s="81">
        <f>SUM(D5:D16)</f>
        <v>103592000</v>
      </c>
      <c r="E17" s="81">
        <f>SUM(E5:E16)</f>
        <v>101523796</v>
      </c>
      <c r="F17" s="82">
        <f>SUM(D17-E17)</f>
        <v>2068204</v>
      </c>
      <c r="G17" s="83"/>
    </row>
    <row r="18" spans="1:7" ht="19.5" customHeight="1" x14ac:dyDescent="0.15">
      <c r="A18" s="72"/>
      <c r="B18" s="68" t="s">
        <v>139</v>
      </c>
      <c r="C18" s="84" t="s">
        <v>140</v>
      </c>
      <c r="D18" s="75">
        <v>78381000</v>
      </c>
      <c r="E18" s="75">
        <v>77340070</v>
      </c>
      <c r="F18" s="84">
        <f>SUM(D18-E18)</f>
        <v>1040930</v>
      </c>
      <c r="G18" s="85"/>
    </row>
    <row r="19" spans="1:7" ht="19.5" customHeight="1" x14ac:dyDescent="0.15">
      <c r="A19" s="72"/>
      <c r="B19" s="73"/>
      <c r="C19" s="84" t="s">
        <v>141</v>
      </c>
      <c r="D19" s="75">
        <v>5918000</v>
      </c>
      <c r="E19" s="75">
        <v>5050373</v>
      </c>
      <c r="F19" s="84">
        <f t="shared" ref="F19:F25" si="1">SUM(D19-E19)</f>
        <v>867627</v>
      </c>
      <c r="G19" s="85"/>
    </row>
    <row r="20" spans="1:7" ht="19.5" customHeight="1" x14ac:dyDescent="0.15">
      <c r="A20" s="72"/>
      <c r="B20" s="73"/>
      <c r="C20" s="84" t="s">
        <v>142</v>
      </c>
      <c r="D20" s="75">
        <v>7522000</v>
      </c>
      <c r="E20" s="75">
        <v>6584793</v>
      </c>
      <c r="F20" s="84">
        <f t="shared" si="1"/>
        <v>937207</v>
      </c>
      <c r="G20" s="85"/>
    </row>
    <row r="21" spans="1:7" ht="19.5" customHeight="1" x14ac:dyDescent="0.15">
      <c r="A21" s="72"/>
      <c r="B21" s="73"/>
      <c r="C21" s="84" t="s">
        <v>143</v>
      </c>
      <c r="D21" s="75">
        <v>1200000</v>
      </c>
      <c r="E21" s="75">
        <v>742000</v>
      </c>
      <c r="F21" s="84">
        <f t="shared" si="1"/>
        <v>458000</v>
      </c>
      <c r="G21" s="85"/>
    </row>
    <row r="22" spans="1:7" ht="19.5" customHeight="1" x14ac:dyDescent="0.15">
      <c r="A22" s="72"/>
      <c r="B22" s="73"/>
      <c r="C22" s="84" t="s">
        <v>144</v>
      </c>
      <c r="D22" s="75">
        <v>2476000</v>
      </c>
      <c r="E22" s="75">
        <v>2474373</v>
      </c>
      <c r="F22" s="84">
        <f t="shared" si="1"/>
        <v>1627</v>
      </c>
      <c r="G22" s="85"/>
    </row>
    <row r="23" spans="1:7" ht="19.5" customHeight="1" x14ac:dyDescent="0.15">
      <c r="A23" s="72"/>
      <c r="B23" s="73"/>
      <c r="C23" s="84" t="s">
        <v>145</v>
      </c>
      <c r="D23" s="75">
        <v>1000</v>
      </c>
      <c r="E23" s="75">
        <v>0</v>
      </c>
      <c r="F23" s="84">
        <f t="shared" si="1"/>
        <v>1000</v>
      </c>
      <c r="G23" s="85"/>
    </row>
    <row r="24" spans="1:7" ht="19.5" customHeight="1" x14ac:dyDescent="0.15">
      <c r="A24" s="72"/>
      <c r="B24" s="73"/>
      <c r="C24" s="84" t="s">
        <v>146</v>
      </c>
      <c r="D24" s="75">
        <v>97000</v>
      </c>
      <c r="E24" s="75">
        <v>79000</v>
      </c>
      <c r="F24" s="84">
        <f t="shared" si="1"/>
        <v>18000</v>
      </c>
      <c r="G24" s="85"/>
    </row>
    <row r="25" spans="1:7" ht="19.5" customHeight="1" x14ac:dyDescent="0.15">
      <c r="A25" s="72"/>
      <c r="B25" s="73"/>
      <c r="C25" s="84" t="s">
        <v>147</v>
      </c>
      <c r="D25" s="75">
        <v>5065000</v>
      </c>
      <c r="E25" s="75">
        <v>4769194</v>
      </c>
      <c r="F25" s="84">
        <f t="shared" si="1"/>
        <v>295806</v>
      </c>
      <c r="G25" s="85"/>
    </row>
    <row r="26" spans="1:7" ht="19.5" customHeight="1" x14ac:dyDescent="0.15">
      <c r="A26" s="72"/>
      <c r="B26" s="73"/>
      <c r="C26" s="86" t="s">
        <v>148</v>
      </c>
      <c r="D26" s="81">
        <f>SUM(D18:D25)</f>
        <v>100660000</v>
      </c>
      <c r="E26" s="81">
        <f>SUM(E18:E25)</f>
        <v>97039803</v>
      </c>
      <c r="F26" s="87">
        <f>SUM(D26-E26)</f>
        <v>3620197</v>
      </c>
      <c r="G26" s="83"/>
    </row>
    <row r="27" spans="1:7" ht="19.5" customHeight="1" x14ac:dyDescent="0.15">
      <c r="A27" s="88"/>
      <c r="B27" s="89" t="s">
        <v>149</v>
      </c>
      <c r="C27" s="90"/>
      <c r="D27" s="81">
        <f>SUM(D17-D26)</f>
        <v>2932000</v>
      </c>
      <c r="E27" s="81">
        <f>SUM(E17-E26)</f>
        <v>4483993</v>
      </c>
      <c r="F27" s="87">
        <f>SUM(D27-E27)</f>
        <v>-1551993</v>
      </c>
      <c r="G27" s="83"/>
    </row>
    <row r="28" spans="1:7" ht="19.5" customHeight="1" x14ac:dyDescent="0.15">
      <c r="A28" s="91" t="s">
        <v>150</v>
      </c>
      <c r="B28" s="68" t="s">
        <v>139</v>
      </c>
      <c r="C28" s="69" t="s">
        <v>151</v>
      </c>
      <c r="D28" s="70">
        <v>1903000</v>
      </c>
      <c r="E28" s="70">
        <v>1895000</v>
      </c>
      <c r="F28" s="92">
        <f>SUM(D28-E28)</f>
        <v>8000</v>
      </c>
      <c r="G28" s="93"/>
    </row>
    <row r="29" spans="1:7" ht="19.5" customHeight="1" x14ac:dyDescent="0.15">
      <c r="A29" s="91"/>
      <c r="B29" s="73"/>
      <c r="C29" s="74"/>
      <c r="D29" s="75"/>
      <c r="E29" s="75"/>
      <c r="F29" s="84"/>
      <c r="G29" s="85"/>
    </row>
    <row r="30" spans="1:7" ht="19.5" customHeight="1" x14ac:dyDescent="0.15">
      <c r="A30" s="91"/>
      <c r="B30" s="73"/>
      <c r="C30" s="74"/>
      <c r="D30" s="75"/>
      <c r="E30" s="75"/>
      <c r="F30" s="84"/>
      <c r="G30" s="85"/>
    </row>
    <row r="31" spans="1:7" ht="19.5" customHeight="1" x14ac:dyDescent="0.15">
      <c r="A31" s="91"/>
      <c r="B31" s="73"/>
      <c r="C31" s="74"/>
      <c r="D31" s="75"/>
      <c r="E31" s="75"/>
      <c r="F31" s="84"/>
      <c r="G31" s="85"/>
    </row>
    <row r="32" spans="1:7" ht="19.5" customHeight="1" x14ac:dyDescent="0.15">
      <c r="A32" s="91"/>
      <c r="B32" s="73"/>
      <c r="C32" s="74"/>
      <c r="D32" s="75"/>
      <c r="E32" s="75"/>
      <c r="F32" s="84"/>
      <c r="G32" s="85"/>
    </row>
    <row r="33" spans="1:7" ht="19.5" customHeight="1" x14ac:dyDescent="0.15">
      <c r="A33" s="91"/>
      <c r="B33" s="73"/>
      <c r="C33" s="74"/>
      <c r="D33" s="75"/>
      <c r="E33" s="75"/>
      <c r="F33" s="84"/>
      <c r="G33" s="85"/>
    </row>
    <row r="34" spans="1:7" ht="19.5" customHeight="1" x14ac:dyDescent="0.15">
      <c r="A34" s="91"/>
      <c r="B34" s="73"/>
      <c r="C34" s="74"/>
      <c r="D34" s="75"/>
      <c r="E34" s="75"/>
      <c r="F34" s="84"/>
      <c r="G34" s="85"/>
    </row>
    <row r="35" spans="1:7" ht="19.5" customHeight="1" x14ac:dyDescent="0.15">
      <c r="A35" s="91"/>
      <c r="B35" s="73"/>
      <c r="C35" s="74"/>
      <c r="D35" s="75"/>
      <c r="E35" s="75"/>
      <c r="F35" s="84"/>
      <c r="G35" s="85"/>
    </row>
    <row r="36" spans="1:7" ht="19.5" customHeight="1" x14ac:dyDescent="0.15">
      <c r="A36" s="91"/>
      <c r="B36" s="79"/>
      <c r="C36" s="86" t="s">
        <v>152</v>
      </c>
      <c r="D36" s="81">
        <f>SUM(D28:D35)</f>
        <v>1903000</v>
      </c>
      <c r="E36" s="81">
        <f>SUM(E28:E35)</f>
        <v>1895000</v>
      </c>
      <c r="F36" s="81">
        <f>SUM(F28:F35)</f>
        <v>8000</v>
      </c>
      <c r="G36" s="94"/>
    </row>
    <row r="37" spans="1:7" ht="19.5" customHeight="1" x14ac:dyDescent="0.15">
      <c r="A37" s="91"/>
      <c r="B37" s="89" t="s">
        <v>153</v>
      </c>
      <c r="C37" s="95"/>
      <c r="D37" s="96">
        <f>SUM(-D36)</f>
        <v>-1903000</v>
      </c>
      <c r="E37" s="96">
        <f>SUM(-E36)</f>
        <v>-1895000</v>
      </c>
      <c r="F37" s="96">
        <f>SUM(-F36)</f>
        <v>-8000</v>
      </c>
      <c r="G37" s="85"/>
    </row>
    <row r="38" spans="1:7" ht="19.5" customHeight="1" x14ac:dyDescent="0.15">
      <c r="A38" s="67" t="s">
        <v>154</v>
      </c>
      <c r="B38" s="68" t="s">
        <v>125</v>
      </c>
      <c r="C38" s="70" t="s">
        <v>155</v>
      </c>
      <c r="D38" s="70">
        <v>6080000</v>
      </c>
      <c r="E38" s="70">
        <v>5792194</v>
      </c>
      <c r="F38" s="92">
        <f>SUM(D38-E38)</f>
        <v>287806</v>
      </c>
      <c r="G38" s="93"/>
    </row>
    <row r="39" spans="1:7" ht="19.5" customHeight="1" x14ac:dyDescent="0.15">
      <c r="A39" s="72"/>
      <c r="B39" s="73"/>
      <c r="C39" s="75"/>
      <c r="D39" s="75"/>
      <c r="E39" s="75"/>
      <c r="F39" s="84"/>
      <c r="G39" s="85"/>
    </row>
    <row r="40" spans="1:7" ht="19.5" customHeight="1" x14ac:dyDescent="0.15">
      <c r="A40" s="72"/>
      <c r="B40" s="79"/>
      <c r="C40" s="97" t="s">
        <v>156</v>
      </c>
      <c r="D40" s="81">
        <f>SUM(D38:D39)</f>
        <v>6080000</v>
      </c>
      <c r="E40" s="81">
        <f>SUM(E38:E39)</f>
        <v>5792194</v>
      </c>
      <c r="F40" s="81">
        <f>SUM(F38:F39)</f>
        <v>287806</v>
      </c>
      <c r="G40" s="98"/>
    </row>
    <row r="41" spans="1:7" ht="19.5" customHeight="1" x14ac:dyDescent="0.15">
      <c r="A41" s="72"/>
      <c r="B41" s="68" t="s">
        <v>139</v>
      </c>
      <c r="C41" s="84" t="s">
        <v>157</v>
      </c>
      <c r="D41" s="75">
        <v>6797000</v>
      </c>
      <c r="E41" s="75">
        <v>6716731</v>
      </c>
      <c r="F41" s="84">
        <f>SUM(D41-E41)</f>
        <v>80269</v>
      </c>
      <c r="G41" s="85"/>
    </row>
    <row r="42" spans="1:7" ht="19.5" customHeight="1" x14ac:dyDescent="0.15">
      <c r="A42" s="72"/>
      <c r="B42" s="73"/>
      <c r="C42" s="84"/>
      <c r="D42" s="75"/>
      <c r="E42" s="75"/>
      <c r="F42" s="84"/>
      <c r="G42" s="85"/>
    </row>
    <row r="43" spans="1:7" ht="19.5" customHeight="1" x14ac:dyDescent="0.15">
      <c r="A43" s="72"/>
      <c r="B43" s="73"/>
      <c r="C43" s="84"/>
      <c r="D43" s="75"/>
      <c r="E43" s="75"/>
      <c r="F43" s="84"/>
      <c r="G43" s="85"/>
    </row>
    <row r="44" spans="1:7" ht="19.5" customHeight="1" x14ac:dyDescent="0.15">
      <c r="A44" s="72"/>
      <c r="B44" s="73"/>
      <c r="C44" s="84"/>
      <c r="D44" s="75"/>
      <c r="E44" s="75"/>
      <c r="F44" s="84"/>
      <c r="G44" s="85"/>
    </row>
    <row r="45" spans="1:7" ht="19.5" customHeight="1" x14ac:dyDescent="0.15">
      <c r="A45" s="72"/>
      <c r="B45" s="73"/>
      <c r="C45" s="86" t="s">
        <v>158</v>
      </c>
      <c r="D45" s="81">
        <f>SUM(D41:D44)</f>
        <v>6797000</v>
      </c>
      <c r="E45" s="81">
        <f>SUM(E41:E44)</f>
        <v>6716731</v>
      </c>
      <c r="F45" s="81">
        <f>SUM(F41:F44)</f>
        <v>80269</v>
      </c>
      <c r="G45" s="94"/>
    </row>
    <row r="46" spans="1:7" ht="19.5" customHeight="1" x14ac:dyDescent="0.15">
      <c r="A46" s="88"/>
      <c r="B46" s="89" t="s">
        <v>159</v>
      </c>
      <c r="C46" s="95"/>
      <c r="D46" s="81">
        <f>SUM(D40-D45)</f>
        <v>-717000</v>
      </c>
      <c r="E46" s="81">
        <f>SUM(E40-E45)</f>
        <v>-924537</v>
      </c>
      <c r="F46" s="81">
        <f>SUM(F40-F45)</f>
        <v>207537</v>
      </c>
      <c r="G46" s="94"/>
    </row>
    <row r="47" spans="1:7" ht="19.5" customHeight="1" x14ac:dyDescent="0.15">
      <c r="A47" s="99" t="s">
        <v>160</v>
      </c>
      <c r="B47" s="100"/>
      <c r="C47" s="101"/>
      <c r="D47" s="96">
        <v>150000</v>
      </c>
      <c r="E47" s="96">
        <v>0</v>
      </c>
      <c r="F47" s="81">
        <f>SUM(D47-E47)</f>
        <v>150000</v>
      </c>
      <c r="G47" s="85"/>
    </row>
    <row r="48" spans="1:7" ht="19.5" customHeight="1" thickBot="1" x14ac:dyDescent="0.2">
      <c r="A48" s="102" t="s">
        <v>161</v>
      </c>
      <c r="B48" s="103"/>
      <c r="C48" s="103"/>
      <c r="D48" s="104">
        <f>SUM(D27,D37,D46-D47)</f>
        <v>162000</v>
      </c>
      <c r="E48" s="104">
        <f>SUM(E27,E37,E46-E47)</f>
        <v>1664456</v>
      </c>
      <c r="F48" s="104">
        <f>SUM(F27,F37,F46-F47)</f>
        <v>-1502456</v>
      </c>
      <c r="G48" s="105"/>
    </row>
    <row r="49" spans="1:7" ht="19.5" customHeight="1" thickBot="1" x14ac:dyDescent="0.2">
      <c r="D49" s="84"/>
      <c r="E49" s="84"/>
    </row>
    <row r="50" spans="1:7" ht="19.5" customHeight="1" x14ac:dyDescent="0.15">
      <c r="A50" s="106" t="s">
        <v>162</v>
      </c>
      <c r="B50" s="107"/>
      <c r="C50" s="108"/>
      <c r="D50" s="109"/>
      <c r="E50" s="110">
        <v>4287676</v>
      </c>
      <c r="F50" s="109"/>
      <c r="G50" s="111"/>
    </row>
    <row r="51" spans="1:7" ht="19.5" customHeight="1" thickBot="1" x14ac:dyDescent="0.2">
      <c r="A51" s="112" t="s">
        <v>163</v>
      </c>
      <c r="B51" s="113"/>
      <c r="C51" s="114"/>
      <c r="D51" s="115"/>
      <c r="E51" s="116">
        <f>SUM(E48,E50)</f>
        <v>5952132</v>
      </c>
      <c r="F51" s="104"/>
      <c r="G51" s="117"/>
    </row>
    <row r="52" spans="1:7" ht="15.75" customHeight="1" x14ac:dyDescent="0.15">
      <c r="D52" s="84"/>
      <c r="E52" s="84"/>
    </row>
    <row r="53" spans="1:7" ht="15.75" customHeight="1" x14ac:dyDescent="0.15">
      <c r="D53" s="84"/>
      <c r="E53" s="84"/>
    </row>
    <row r="54" spans="1:7" ht="15.75" customHeight="1" x14ac:dyDescent="0.15">
      <c r="D54" s="84"/>
      <c r="E54" s="84"/>
    </row>
  </sheetData>
  <mergeCells count="18">
    <mergeCell ref="A47:C47"/>
    <mergeCell ref="A48:C48"/>
    <mergeCell ref="A50:C50"/>
    <mergeCell ref="A51:C51"/>
    <mergeCell ref="A28:A37"/>
    <mergeCell ref="B28:B36"/>
    <mergeCell ref="B37:C37"/>
    <mergeCell ref="A38:A46"/>
    <mergeCell ref="B38:B40"/>
    <mergeCell ref="B41:B45"/>
    <mergeCell ref="B46:C46"/>
    <mergeCell ref="A1:G1"/>
    <mergeCell ref="A2:G2"/>
    <mergeCell ref="A4:C4"/>
    <mergeCell ref="A5:A27"/>
    <mergeCell ref="B5:B17"/>
    <mergeCell ref="B18:B26"/>
    <mergeCell ref="B27:C27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D15" sqref="D15"/>
    </sheetView>
  </sheetViews>
  <sheetFormatPr defaultRowHeight="12" x14ac:dyDescent="0.15"/>
  <cols>
    <col min="1" max="2" width="3.375" style="57" customWidth="1"/>
    <col min="3" max="3" width="43.125" style="57" customWidth="1"/>
    <col min="4" max="6" width="16" style="57" customWidth="1"/>
    <col min="7" max="7" width="21.75" style="57" customWidth="1"/>
    <col min="8" max="16384" width="9" style="57"/>
  </cols>
  <sheetData>
    <row r="1" spans="1:7" ht="24" customHeight="1" x14ac:dyDescent="0.15">
      <c r="A1" s="45" t="s">
        <v>164</v>
      </c>
      <c r="B1" s="45"/>
      <c r="C1" s="45"/>
      <c r="D1" s="45"/>
      <c r="E1" s="45"/>
      <c r="F1" s="45"/>
      <c r="G1" s="45"/>
    </row>
    <row r="2" spans="1:7" ht="15.75" customHeight="1" x14ac:dyDescent="0.15">
      <c r="A2" s="58" t="s">
        <v>117</v>
      </c>
      <c r="B2" s="58"/>
      <c r="C2" s="58"/>
      <c r="D2" s="58"/>
      <c r="E2" s="58"/>
      <c r="F2" s="58"/>
      <c r="G2" s="58"/>
    </row>
    <row r="3" spans="1:7" ht="15.75" customHeight="1" thickBot="1" x14ac:dyDescent="0.2">
      <c r="F3" s="59" t="s">
        <v>118</v>
      </c>
      <c r="G3" s="60" t="s">
        <v>0</v>
      </c>
    </row>
    <row r="4" spans="1:7" ht="34.5" customHeight="1" x14ac:dyDescent="0.15">
      <c r="A4" s="61" t="s">
        <v>119</v>
      </c>
      <c r="B4" s="62"/>
      <c r="C4" s="63"/>
      <c r="D4" s="64" t="s">
        <v>165</v>
      </c>
      <c r="E4" s="64" t="s">
        <v>166</v>
      </c>
      <c r="F4" s="65" t="s">
        <v>167</v>
      </c>
      <c r="G4" s="66" t="s">
        <v>123</v>
      </c>
    </row>
    <row r="5" spans="1:7" ht="21" customHeight="1" x14ac:dyDescent="0.15">
      <c r="A5" s="67" t="s">
        <v>168</v>
      </c>
      <c r="B5" s="68" t="s">
        <v>125</v>
      </c>
      <c r="C5" s="69" t="s">
        <v>126</v>
      </c>
      <c r="D5" s="70">
        <v>4309000</v>
      </c>
      <c r="E5" s="69">
        <v>4340000</v>
      </c>
      <c r="F5" s="70">
        <f>SUM(D5-E5)</f>
        <v>-31000</v>
      </c>
      <c r="G5" s="71"/>
    </row>
    <row r="6" spans="1:7" ht="21" customHeight="1" x14ac:dyDescent="0.15">
      <c r="A6" s="72"/>
      <c r="B6" s="73"/>
      <c r="C6" s="74" t="s">
        <v>127</v>
      </c>
      <c r="D6" s="75">
        <v>1884508</v>
      </c>
      <c r="E6" s="74">
        <v>2370550</v>
      </c>
      <c r="F6" s="75">
        <f t="shared" ref="F6:F13" si="0">SUM(D6-E6)</f>
        <v>-486042</v>
      </c>
      <c r="G6" s="76"/>
    </row>
    <row r="7" spans="1:7" ht="21" customHeight="1" x14ac:dyDescent="0.15">
      <c r="A7" s="72"/>
      <c r="B7" s="73"/>
      <c r="C7" s="74" t="s">
        <v>128</v>
      </c>
      <c r="D7" s="75">
        <v>24102499</v>
      </c>
      <c r="E7" s="74">
        <v>22989939</v>
      </c>
      <c r="F7" s="75">
        <f t="shared" si="0"/>
        <v>1112560</v>
      </c>
      <c r="G7" s="76"/>
    </row>
    <row r="8" spans="1:7" ht="21" customHeight="1" x14ac:dyDescent="0.15">
      <c r="A8" s="72"/>
      <c r="B8" s="73"/>
      <c r="C8" s="74" t="s">
        <v>129</v>
      </c>
      <c r="D8" s="75">
        <v>220450</v>
      </c>
      <c r="E8" s="74">
        <v>199990</v>
      </c>
      <c r="F8" s="75">
        <f t="shared" si="0"/>
        <v>20460</v>
      </c>
      <c r="G8" s="76"/>
    </row>
    <row r="9" spans="1:7" ht="21" customHeight="1" x14ac:dyDescent="0.15">
      <c r="A9" s="72"/>
      <c r="B9" s="73"/>
      <c r="C9" s="74" t="s">
        <v>130</v>
      </c>
      <c r="D9" s="75">
        <v>30595600</v>
      </c>
      <c r="E9" s="74">
        <v>30007900</v>
      </c>
      <c r="F9" s="75">
        <f t="shared" si="0"/>
        <v>587700</v>
      </c>
      <c r="G9" s="76"/>
    </row>
    <row r="10" spans="1:7" ht="21" customHeight="1" x14ac:dyDescent="0.15">
      <c r="A10" s="72"/>
      <c r="B10" s="73"/>
      <c r="C10" s="74" t="s">
        <v>131</v>
      </c>
      <c r="D10" s="75">
        <v>972940</v>
      </c>
      <c r="E10" s="74">
        <v>1021229</v>
      </c>
      <c r="F10" s="75">
        <f t="shared" si="0"/>
        <v>-48289</v>
      </c>
      <c r="G10" s="76"/>
    </row>
    <row r="11" spans="1:7" ht="21" customHeight="1" x14ac:dyDescent="0.15">
      <c r="A11" s="72"/>
      <c r="B11" s="73"/>
      <c r="C11" s="74" t="s">
        <v>133</v>
      </c>
      <c r="D11" s="75">
        <v>3104373</v>
      </c>
      <c r="E11" s="74">
        <v>2281052</v>
      </c>
      <c r="F11" s="75">
        <f t="shared" si="0"/>
        <v>823321</v>
      </c>
      <c r="G11" s="76"/>
    </row>
    <row r="12" spans="1:7" ht="21" customHeight="1" x14ac:dyDescent="0.15">
      <c r="A12" s="72"/>
      <c r="B12" s="73"/>
      <c r="C12" s="74" t="s">
        <v>134</v>
      </c>
      <c r="D12" s="75">
        <v>30379997</v>
      </c>
      <c r="E12" s="74">
        <v>30238971</v>
      </c>
      <c r="F12" s="75">
        <f t="shared" si="0"/>
        <v>141026</v>
      </c>
      <c r="G12" s="76"/>
    </row>
    <row r="13" spans="1:7" ht="21" customHeight="1" x14ac:dyDescent="0.15">
      <c r="A13" s="72"/>
      <c r="B13" s="73"/>
      <c r="C13" s="74" t="s">
        <v>135</v>
      </c>
      <c r="D13" s="75">
        <v>9400</v>
      </c>
      <c r="E13" s="74">
        <v>560687</v>
      </c>
      <c r="F13" s="75">
        <f t="shared" si="0"/>
        <v>-551287</v>
      </c>
      <c r="G13" s="76"/>
    </row>
    <row r="14" spans="1:7" ht="21" customHeight="1" x14ac:dyDescent="0.15">
      <c r="A14" s="72"/>
      <c r="B14" s="79"/>
      <c r="C14" s="80" t="s">
        <v>169</v>
      </c>
      <c r="D14" s="81">
        <f>SUM(D5:D13)</f>
        <v>95578767</v>
      </c>
      <c r="E14" s="81">
        <f>SUM(E5:E13)</f>
        <v>94010318</v>
      </c>
      <c r="F14" s="81">
        <f>SUM(D14-E14)</f>
        <v>1568449</v>
      </c>
      <c r="G14" s="83"/>
    </row>
    <row r="15" spans="1:7" ht="21" customHeight="1" x14ac:dyDescent="0.15">
      <c r="A15" s="72"/>
      <c r="B15" s="68" t="s">
        <v>139</v>
      </c>
      <c r="C15" s="84" t="s">
        <v>140</v>
      </c>
      <c r="D15" s="75">
        <v>77340070</v>
      </c>
      <c r="E15" s="75">
        <v>78509381</v>
      </c>
      <c r="F15" s="84">
        <f>SUM(D15-E15)</f>
        <v>-1169311</v>
      </c>
      <c r="G15" s="85"/>
    </row>
    <row r="16" spans="1:7" ht="21" customHeight="1" x14ac:dyDescent="0.15">
      <c r="A16" s="72"/>
      <c r="B16" s="73"/>
      <c r="C16" s="84" t="s">
        <v>141</v>
      </c>
      <c r="D16" s="75">
        <v>5050373</v>
      </c>
      <c r="E16" s="75">
        <v>6091390</v>
      </c>
      <c r="F16" s="84">
        <f t="shared" ref="F16:F21" si="1">SUM(D16-E16)</f>
        <v>-1041017</v>
      </c>
      <c r="G16" s="85"/>
    </row>
    <row r="17" spans="1:7" ht="21" customHeight="1" x14ac:dyDescent="0.15">
      <c r="A17" s="72"/>
      <c r="B17" s="73"/>
      <c r="C17" s="84" t="s">
        <v>142</v>
      </c>
      <c r="D17" s="75">
        <v>6584793</v>
      </c>
      <c r="E17" s="75">
        <v>6969894</v>
      </c>
      <c r="F17" s="84">
        <f t="shared" si="1"/>
        <v>-385101</v>
      </c>
      <c r="G17" s="85"/>
    </row>
    <row r="18" spans="1:7" ht="21" customHeight="1" x14ac:dyDescent="0.15">
      <c r="A18" s="72"/>
      <c r="B18" s="73"/>
      <c r="C18" s="84" t="s">
        <v>144</v>
      </c>
      <c r="D18" s="75">
        <v>2474373</v>
      </c>
      <c r="E18" s="75">
        <v>2281052</v>
      </c>
      <c r="F18" s="84">
        <f t="shared" si="1"/>
        <v>193321</v>
      </c>
      <c r="G18" s="85"/>
    </row>
    <row r="19" spans="1:7" ht="21" customHeight="1" x14ac:dyDescent="0.15">
      <c r="A19" s="72"/>
      <c r="B19" s="73"/>
      <c r="C19" s="84" t="s">
        <v>146</v>
      </c>
      <c r="D19" s="75">
        <v>79000</v>
      </c>
      <c r="E19" s="75">
        <v>72300</v>
      </c>
      <c r="F19" s="84">
        <f t="shared" si="1"/>
        <v>6700</v>
      </c>
      <c r="G19" s="85"/>
    </row>
    <row r="20" spans="1:7" ht="21" customHeight="1" x14ac:dyDescent="0.15">
      <c r="A20" s="72"/>
      <c r="B20" s="73"/>
      <c r="C20" s="84" t="s">
        <v>170</v>
      </c>
      <c r="D20" s="75">
        <v>1306148</v>
      </c>
      <c r="E20" s="75">
        <v>798777</v>
      </c>
      <c r="F20" s="84">
        <f t="shared" si="1"/>
        <v>507371</v>
      </c>
      <c r="G20" s="85"/>
    </row>
    <row r="21" spans="1:7" ht="21" customHeight="1" x14ac:dyDescent="0.15">
      <c r="A21" s="72"/>
      <c r="B21" s="73"/>
      <c r="C21" s="84" t="s">
        <v>171</v>
      </c>
      <c r="D21" s="75">
        <v>67000</v>
      </c>
      <c r="E21" s="75">
        <v>0</v>
      </c>
      <c r="F21" s="84">
        <f t="shared" si="1"/>
        <v>67000</v>
      </c>
      <c r="G21" s="85"/>
    </row>
    <row r="22" spans="1:7" ht="21" customHeight="1" x14ac:dyDescent="0.15">
      <c r="A22" s="72"/>
      <c r="B22" s="73"/>
      <c r="C22" s="86" t="s">
        <v>172</v>
      </c>
      <c r="D22" s="81">
        <f>SUM(D15:D21)</f>
        <v>92901757</v>
      </c>
      <c r="E22" s="81">
        <f>SUM(E15:E21)</f>
        <v>94722794</v>
      </c>
      <c r="F22" s="87">
        <f>SUM(D22-E22)</f>
        <v>-1821037</v>
      </c>
      <c r="G22" s="83"/>
    </row>
    <row r="23" spans="1:7" ht="21" customHeight="1" x14ac:dyDescent="0.15">
      <c r="A23" s="88"/>
      <c r="B23" s="89" t="s">
        <v>173</v>
      </c>
      <c r="C23" s="90"/>
      <c r="D23" s="81">
        <f>SUM(D14-D22)</f>
        <v>2677010</v>
      </c>
      <c r="E23" s="81">
        <f>SUM(E14-E22)</f>
        <v>-712476</v>
      </c>
      <c r="F23" s="87">
        <f>SUM(D23-E23)</f>
        <v>3389486</v>
      </c>
      <c r="G23" s="83"/>
    </row>
    <row r="24" spans="1:7" ht="21" customHeight="1" x14ac:dyDescent="0.15">
      <c r="A24" s="67" t="s">
        <v>174</v>
      </c>
      <c r="B24" s="68" t="s">
        <v>125</v>
      </c>
      <c r="C24" s="69" t="s">
        <v>136</v>
      </c>
      <c r="D24" s="70">
        <v>435835</v>
      </c>
      <c r="E24" s="70">
        <v>480759</v>
      </c>
      <c r="F24" s="92">
        <f>SUM(D24-E24)</f>
        <v>-44924</v>
      </c>
      <c r="G24" s="93"/>
    </row>
    <row r="25" spans="1:7" ht="21" customHeight="1" x14ac:dyDescent="0.15">
      <c r="A25" s="72"/>
      <c r="B25" s="73"/>
      <c r="C25" s="74" t="s">
        <v>137</v>
      </c>
      <c r="D25" s="75">
        <v>4769194</v>
      </c>
      <c r="E25" s="75">
        <v>9249948</v>
      </c>
      <c r="F25" s="84">
        <f>SUM(D25-E25)</f>
        <v>-4480754</v>
      </c>
      <c r="G25" s="85"/>
    </row>
    <row r="26" spans="1:7" ht="21" customHeight="1" x14ac:dyDescent="0.15">
      <c r="A26" s="72"/>
      <c r="B26" s="79"/>
      <c r="C26" s="86" t="s">
        <v>175</v>
      </c>
      <c r="D26" s="81">
        <f>SUM(D24:D25)</f>
        <v>5205029</v>
      </c>
      <c r="E26" s="81">
        <f>SUM(E24:E25)</f>
        <v>9730707</v>
      </c>
      <c r="F26" s="81">
        <f>SUM(F24:F25)</f>
        <v>-4525678</v>
      </c>
      <c r="G26" s="94"/>
    </row>
    <row r="27" spans="1:7" ht="21" customHeight="1" x14ac:dyDescent="0.15">
      <c r="A27" s="72"/>
      <c r="B27" s="68" t="s">
        <v>139</v>
      </c>
      <c r="C27" s="118" t="s">
        <v>147</v>
      </c>
      <c r="D27" s="75">
        <v>4769194</v>
      </c>
      <c r="E27" s="75">
        <v>9249948</v>
      </c>
      <c r="F27" s="84">
        <f>SUM(D27-E27)</f>
        <v>-4480754</v>
      </c>
      <c r="G27" s="85"/>
    </row>
    <row r="28" spans="1:7" ht="21" customHeight="1" x14ac:dyDescent="0.15">
      <c r="A28" s="72"/>
      <c r="B28" s="73"/>
      <c r="C28" s="119"/>
      <c r="D28" s="96"/>
      <c r="E28" s="96"/>
      <c r="F28" s="120"/>
      <c r="G28" s="85"/>
    </row>
    <row r="29" spans="1:7" ht="21" customHeight="1" x14ac:dyDescent="0.15">
      <c r="A29" s="72"/>
      <c r="B29" s="73"/>
      <c r="C29" s="121"/>
      <c r="D29" s="96"/>
      <c r="E29" s="96"/>
      <c r="F29" s="120"/>
      <c r="G29" s="85"/>
    </row>
    <row r="30" spans="1:7" ht="21" customHeight="1" x14ac:dyDescent="0.15">
      <c r="A30" s="72"/>
      <c r="B30" s="79"/>
      <c r="C30" s="122" t="s">
        <v>176</v>
      </c>
      <c r="D30" s="81">
        <f>SUM(D27:D29)</f>
        <v>4769194</v>
      </c>
      <c r="E30" s="81">
        <f>SUM(E27:E29)</f>
        <v>9249948</v>
      </c>
      <c r="F30" s="87">
        <f>SUM(D30-E30)</f>
        <v>-4480754</v>
      </c>
      <c r="G30" s="94"/>
    </row>
    <row r="31" spans="1:7" ht="21" customHeight="1" x14ac:dyDescent="0.15">
      <c r="A31" s="88"/>
      <c r="B31" s="123" t="s">
        <v>177</v>
      </c>
      <c r="C31" s="124"/>
      <c r="D31" s="81">
        <f>SUM(D26-D30)</f>
        <v>435835</v>
      </c>
      <c r="E31" s="81">
        <f>SUM(E26-E30)</f>
        <v>480759</v>
      </c>
      <c r="F31" s="87">
        <f>SUM(D31-E31)</f>
        <v>-44924</v>
      </c>
      <c r="G31" s="94"/>
    </row>
    <row r="32" spans="1:7" ht="21" customHeight="1" x14ac:dyDescent="0.15">
      <c r="A32" s="67" t="s">
        <v>178</v>
      </c>
      <c r="B32" s="73" t="s">
        <v>139</v>
      </c>
      <c r="C32" s="84" t="s">
        <v>179</v>
      </c>
      <c r="D32" s="75">
        <v>1</v>
      </c>
      <c r="E32" s="75">
        <v>0</v>
      </c>
      <c r="F32" s="84">
        <f>SUM(D32-E32)</f>
        <v>1</v>
      </c>
      <c r="G32" s="85"/>
    </row>
    <row r="33" spans="1:7" ht="21" customHeight="1" x14ac:dyDescent="0.15">
      <c r="A33" s="72"/>
      <c r="B33" s="73"/>
      <c r="C33" s="84"/>
      <c r="D33" s="77"/>
      <c r="E33" s="77"/>
      <c r="F33" s="77"/>
      <c r="G33" s="94"/>
    </row>
    <row r="34" spans="1:7" ht="21" customHeight="1" x14ac:dyDescent="0.15">
      <c r="A34" s="72"/>
      <c r="B34" s="73"/>
      <c r="C34" s="125" t="s">
        <v>180</v>
      </c>
      <c r="D34" s="81">
        <f>SUM(D32:D33)</f>
        <v>1</v>
      </c>
      <c r="E34" s="81">
        <f>SUM(E32:E33)</f>
        <v>0</v>
      </c>
      <c r="F34" s="120">
        <f>SUM(D34-E34)</f>
        <v>1</v>
      </c>
      <c r="G34" s="85"/>
    </row>
    <row r="35" spans="1:7" ht="21" customHeight="1" x14ac:dyDescent="0.15">
      <c r="A35" s="88"/>
      <c r="B35" s="89" t="s">
        <v>181</v>
      </c>
      <c r="C35" s="95"/>
      <c r="D35" s="81">
        <f>SUM(-D34)</f>
        <v>-1</v>
      </c>
      <c r="E35" s="81">
        <f>SUM(-E34)</f>
        <v>0</v>
      </c>
      <c r="F35" s="81">
        <f>SUM(D35-E35)</f>
        <v>-1</v>
      </c>
      <c r="G35" s="94"/>
    </row>
    <row r="36" spans="1:7" ht="21" customHeight="1" x14ac:dyDescent="0.15">
      <c r="A36" s="126" t="s">
        <v>182</v>
      </c>
      <c r="B36" s="90"/>
      <c r="C36" s="95"/>
      <c r="D36" s="81">
        <f>SUM(D23,D31,D35)</f>
        <v>3112844</v>
      </c>
      <c r="E36" s="81">
        <f>SUM(E23,E31,E35)</f>
        <v>-231717</v>
      </c>
      <c r="F36" s="81">
        <f t="shared" ref="F36:F43" si="2">SUM(D36-E36)</f>
        <v>3344561</v>
      </c>
      <c r="G36" s="94"/>
    </row>
    <row r="37" spans="1:7" ht="21" customHeight="1" x14ac:dyDescent="0.15">
      <c r="A37" s="67" t="s">
        <v>183</v>
      </c>
      <c r="B37" s="127" t="s">
        <v>184</v>
      </c>
      <c r="C37" s="128"/>
      <c r="D37" s="129">
        <f>E43</f>
        <v>10658512</v>
      </c>
      <c r="E37" s="96">
        <v>9483979</v>
      </c>
      <c r="F37" s="81">
        <f t="shared" si="2"/>
        <v>1174533</v>
      </c>
      <c r="G37" s="85"/>
    </row>
    <row r="38" spans="1:7" ht="21" customHeight="1" x14ac:dyDescent="0.15">
      <c r="A38" s="72"/>
      <c r="B38" s="127" t="s">
        <v>185</v>
      </c>
      <c r="C38" s="130"/>
      <c r="D38" s="131">
        <f>SUM(D36:D37)</f>
        <v>13771356</v>
      </c>
      <c r="E38" s="132">
        <f>SUM(E36:E37)</f>
        <v>9252262</v>
      </c>
      <c r="F38" s="81">
        <f t="shared" si="2"/>
        <v>4519094</v>
      </c>
      <c r="G38" s="94"/>
    </row>
    <row r="39" spans="1:7" ht="21" customHeight="1" x14ac:dyDescent="0.15">
      <c r="A39" s="72"/>
      <c r="B39" s="84" t="s">
        <v>186</v>
      </c>
      <c r="C39" s="133"/>
      <c r="D39" s="120">
        <v>0</v>
      </c>
      <c r="E39" s="81">
        <v>0</v>
      </c>
      <c r="F39" s="81">
        <f t="shared" si="2"/>
        <v>0</v>
      </c>
      <c r="G39" s="76"/>
    </row>
    <row r="40" spans="1:7" ht="21" customHeight="1" x14ac:dyDescent="0.15">
      <c r="A40" s="72"/>
      <c r="B40" s="127" t="s">
        <v>187</v>
      </c>
      <c r="C40" s="128"/>
      <c r="D40" s="131">
        <v>0</v>
      </c>
      <c r="E40" s="134">
        <v>0</v>
      </c>
      <c r="F40" s="81">
        <f t="shared" si="2"/>
        <v>0</v>
      </c>
      <c r="G40" s="135"/>
    </row>
    <row r="41" spans="1:7" ht="21" customHeight="1" x14ac:dyDescent="0.15">
      <c r="A41" s="72"/>
      <c r="B41" s="136" t="s">
        <v>188</v>
      </c>
      <c r="C41" s="136"/>
      <c r="D41" s="120">
        <v>5792194</v>
      </c>
      <c r="E41" s="137">
        <v>8982948</v>
      </c>
      <c r="F41" s="81">
        <f t="shared" si="2"/>
        <v>-3190754</v>
      </c>
      <c r="G41" s="135"/>
    </row>
    <row r="42" spans="1:7" ht="21" customHeight="1" x14ac:dyDescent="0.15">
      <c r="A42" s="72"/>
      <c r="B42" s="138" t="s">
        <v>189</v>
      </c>
      <c r="C42" s="98"/>
      <c r="D42" s="134">
        <v>6716731</v>
      </c>
      <c r="E42" s="134">
        <v>7576698</v>
      </c>
      <c r="F42" s="81">
        <f t="shared" si="2"/>
        <v>-859967</v>
      </c>
      <c r="G42" s="135"/>
    </row>
    <row r="43" spans="1:7" ht="21" customHeight="1" thickBot="1" x14ac:dyDescent="0.2">
      <c r="A43" s="139"/>
      <c r="B43" s="140" t="s">
        <v>190</v>
      </c>
      <c r="C43" s="141"/>
      <c r="D43" s="115">
        <f>SUM(D38+D39-D40+D41-D42)</f>
        <v>12846819</v>
      </c>
      <c r="E43" s="104">
        <f>SUM(E38+E39-E40+E41-E42)</f>
        <v>10658512</v>
      </c>
      <c r="F43" s="104">
        <f t="shared" si="2"/>
        <v>2188307</v>
      </c>
      <c r="G43" s="142"/>
    </row>
    <row r="44" spans="1:7" ht="15.75" customHeight="1" x14ac:dyDescent="0.15">
      <c r="D44" s="84"/>
      <c r="E44" s="84"/>
    </row>
  </sheetData>
  <mergeCells count="16">
    <mergeCell ref="A36:C36"/>
    <mergeCell ref="A37:A43"/>
    <mergeCell ref="A24:A31"/>
    <mergeCell ref="B24:B26"/>
    <mergeCell ref="B27:B30"/>
    <mergeCell ref="B31:C31"/>
    <mergeCell ref="A32:A35"/>
    <mergeCell ref="B32:B34"/>
    <mergeCell ref="B35:C35"/>
    <mergeCell ref="A1:G1"/>
    <mergeCell ref="A2:G2"/>
    <mergeCell ref="A4:C4"/>
    <mergeCell ref="A5:A23"/>
    <mergeCell ref="B5:B14"/>
    <mergeCell ref="B15:B22"/>
    <mergeCell ref="B23:C2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H25貸借対照表</vt:lpstr>
      <vt:lpstr>H25財産目録</vt:lpstr>
      <vt:lpstr>H26貸借対照表</vt:lpstr>
      <vt:lpstr>H26財産目録</vt:lpstr>
      <vt:lpstr>H26資金収支</vt:lpstr>
      <vt:lpstr>H26事業活動</vt:lpstr>
    </vt:vector>
  </TitlesOfParts>
  <Company>芳賀町社会福祉協議会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高津戸</dc:creator>
  <cp:lastModifiedBy>芳賀町社会福祉協議会2</cp:lastModifiedBy>
  <cp:lastPrinted>2013-05-16T02:37:30Z</cp:lastPrinted>
  <dcterms:created xsi:type="dcterms:W3CDTF">2012-05-03T07:33:29Z</dcterms:created>
  <dcterms:modified xsi:type="dcterms:W3CDTF">2014-06-10T06:21:33Z</dcterms:modified>
</cp:coreProperties>
</file>