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Tx150s7\共有フォルダ\ホームページ関係\"/>
    </mc:Choice>
  </mc:AlternateContent>
  <bookViews>
    <workbookView xWindow="600" yWindow="60" windowWidth="18135" windowHeight="8610" activeTab="3"/>
  </bookViews>
  <sheets>
    <sheet name="H25収入" sheetId="1" r:id="rId1"/>
    <sheet name="H25支出" sheetId="2" r:id="rId2"/>
    <sheet name="H26収入" sheetId="3" r:id="rId3"/>
    <sheet name="H26支出" sheetId="4" r:id="rId4"/>
  </sheets>
  <externalReferences>
    <externalReference r:id="rId5"/>
  </externalReferences>
  <definedNames>
    <definedName name="_xlnm.Print_Area" localSheetId="1">H25支出!$A$1:$F$25</definedName>
  </definedNames>
  <calcPr calcId="152511"/>
</workbook>
</file>

<file path=xl/calcChain.xml><?xml version="1.0" encoding="utf-8"?>
<calcChain xmlns="http://schemas.openxmlformats.org/spreadsheetml/2006/main">
  <c r="E31" i="3" l="1"/>
  <c r="C31" i="3"/>
  <c r="D31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17" i="3"/>
  <c r="C25" i="4"/>
  <c r="D14" i="4"/>
  <c r="B25" i="4"/>
  <c r="D24" i="4"/>
  <c r="C14" i="3"/>
  <c r="C11" i="3"/>
  <c r="C8" i="3"/>
  <c r="B8" i="4"/>
  <c r="D8" i="4" s="1"/>
  <c r="D7" i="4"/>
  <c r="D9" i="4"/>
  <c r="D10" i="4"/>
  <c r="D11" i="4"/>
  <c r="D12" i="4"/>
  <c r="D13" i="4"/>
  <c r="D15" i="4"/>
  <c r="D16" i="4"/>
  <c r="D18" i="4"/>
  <c r="D19" i="4"/>
  <c r="D20" i="4"/>
  <c r="D21" i="4"/>
  <c r="D23" i="4"/>
  <c r="D6" i="4"/>
  <c r="D25" i="4" l="1"/>
  <c r="C5" i="3"/>
  <c r="E14" i="3"/>
  <c r="C8" i="1" l="1"/>
  <c r="E12" i="3"/>
  <c r="E11" i="3"/>
  <c r="E10" i="3"/>
  <c r="E9" i="3"/>
  <c r="E8" i="3"/>
  <c r="E7" i="3"/>
  <c r="E5" i="3" l="1"/>
  <c r="C11" i="1"/>
  <c r="E24" i="1"/>
  <c r="D34" i="1"/>
  <c r="B25" i="2"/>
  <c r="C8" i="2"/>
  <c r="C25" i="2" s="1"/>
  <c r="D25" i="2" s="1"/>
  <c r="D19" i="2"/>
  <c r="D20" i="2"/>
  <c r="D21" i="2"/>
  <c r="D22" i="2"/>
  <c r="D23" i="2"/>
  <c r="D24" i="2"/>
  <c r="D14" i="2"/>
  <c r="D15" i="2"/>
  <c r="D16" i="2"/>
  <c r="D12" i="2"/>
  <c r="D10" i="2"/>
  <c r="D11" i="2"/>
  <c r="D9" i="2"/>
  <c r="D8" i="2"/>
  <c r="E10" i="1"/>
  <c r="E33" i="1"/>
  <c r="D8" i="1"/>
  <c r="B8" i="2"/>
  <c r="C27" i="1" l="1"/>
  <c r="E27" i="1" s="1"/>
  <c r="C16" i="1"/>
  <c r="C13" i="1"/>
  <c r="E13" i="1" s="1"/>
  <c r="E25" i="1"/>
  <c r="E23" i="1"/>
  <c r="E22" i="1"/>
  <c r="E21" i="1"/>
  <c r="E20" i="1"/>
  <c r="E19" i="1"/>
  <c r="E18" i="1"/>
  <c r="E16" i="1"/>
  <c r="E12" i="1"/>
  <c r="E11" i="1"/>
  <c r="C7" i="1"/>
  <c r="E7" i="1" s="1"/>
  <c r="C5" i="1"/>
  <c r="E8" i="1" l="1"/>
  <c r="E9" i="1"/>
  <c r="E5" i="1"/>
  <c r="E34" i="1" s="1"/>
  <c r="C34" i="1" l="1"/>
  <c r="D7" i="2"/>
  <c r="D13" i="2"/>
  <c r="D18" i="2"/>
  <c r="D6" i="2"/>
</calcChain>
</file>

<file path=xl/sharedStrings.xml><?xml version="1.0" encoding="utf-8"?>
<sst xmlns="http://schemas.openxmlformats.org/spreadsheetml/2006/main" count="150" uniqueCount="83">
  <si>
    <t>芳賀町社会福祉協議会</t>
    <rPh sb="0" eb="10">
      <t>ハガマチシャカイフクシキョウギカイ</t>
    </rPh>
    <phoneticPr fontId="3"/>
  </si>
  <si>
    <t>収入の部</t>
    <rPh sb="0" eb="2">
      <t>シュウニュウ</t>
    </rPh>
    <rPh sb="3" eb="4">
      <t>ブ</t>
    </rPh>
    <phoneticPr fontId="3"/>
  </si>
  <si>
    <t>科目</t>
    <rPh sb="0" eb="2">
      <t>カモク</t>
    </rPh>
    <phoneticPr fontId="3"/>
  </si>
  <si>
    <t>本年度予算額</t>
    <rPh sb="0" eb="3">
      <t>ホンネンド</t>
    </rPh>
    <rPh sb="3" eb="5">
      <t>ヨサン</t>
    </rPh>
    <rPh sb="5" eb="6">
      <t>ガク</t>
    </rPh>
    <phoneticPr fontId="3"/>
  </si>
  <si>
    <t>前年度予算額</t>
    <rPh sb="0" eb="3">
      <t>ゼンネンド</t>
    </rPh>
    <rPh sb="3" eb="6">
      <t>ヨサンガク</t>
    </rPh>
    <phoneticPr fontId="3"/>
  </si>
  <si>
    <t>比較</t>
    <rPh sb="0" eb="2">
      <t>ヒカク</t>
    </rPh>
    <phoneticPr fontId="3"/>
  </si>
  <si>
    <t>　　　（１）町</t>
    <rPh sb="6" eb="7">
      <t>マチ</t>
    </rPh>
    <phoneticPr fontId="3"/>
  </si>
  <si>
    <t>　　　（２）県社協</t>
    <rPh sb="6" eb="7">
      <t>ケン</t>
    </rPh>
    <rPh sb="7" eb="8">
      <t>シャ</t>
    </rPh>
    <rPh sb="8" eb="9">
      <t>キョウ</t>
    </rPh>
    <phoneticPr fontId="3"/>
  </si>
  <si>
    <t>福祉金庫</t>
    <rPh sb="0" eb="2">
      <t>フクシ</t>
    </rPh>
    <rPh sb="2" eb="4">
      <t>キンコ</t>
    </rPh>
    <phoneticPr fontId="3"/>
  </si>
  <si>
    <t>弁当自己負担分</t>
    <rPh sb="0" eb="2">
      <t>ベントウ</t>
    </rPh>
    <rPh sb="2" eb="4">
      <t>ジコ</t>
    </rPh>
    <rPh sb="4" eb="6">
      <t>フタン</t>
    </rPh>
    <rPh sb="6" eb="7">
      <t>ブン</t>
    </rPh>
    <phoneticPr fontId="3"/>
  </si>
  <si>
    <t>ケアマネ報酬</t>
    <rPh sb="4" eb="6">
      <t>ホウシュウ</t>
    </rPh>
    <phoneticPr fontId="3"/>
  </si>
  <si>
    <t>ヘルパー報酬</t>
    <rPh sb="4" eb="6">
      <t>ホウシュウ</t>
    </rPh>
    <phoneticPr fontId="3"/>
  </si>
  <si>
    <t>収入合計</t>
    <rPh sb="0" eb="2">
      <t>シュウニュウ</t>
    </rPh>
    <rPh sb="2" eb="4">
      <t>ゴウケイ</t>
    </rPh>
    <phoneticPr fontId="3"/>
  </si>
  <si>
    <t>支出の部</t>
    <rPh sb="0" eb="2">
      <t>シシュツ</t>
    </rPh>
    <rPh sb="3" eb="4">
      <t>ブ</t>
    </rPh>
    <phoneticPr fontId="3"/>
  </si>
  <si>
    <t>≪法人運営≫</t>
    <rPh sb="1" eb="3">
      <t>ホウジン</t>
    </rPh>
    <rPh sb="3" eb="5">
      <t>ウンエイ</t>
    </rPh>
    <phoneticPr fontId="3"/>
  </si>
  <si>
    <t>１　人件費</t>
    <rPh sb="2" eb="5">
      <t>ジンケンヒ</t>
    </rPh>
    <phoneticPr fontId="3"/>
  </si>
  <si>
    <t>２　事務費</t>
    <rPh sb="2" eb="5">
      <t>ジムヒ</t>
    </rPh>
    <phoneticPr fontId="3"/>
  </si>
  <si>
    <t>３　事業費　</t>
    <rPh sb="2" eb="5">
      <t>ジギョウヒ</t>
    </rPh>
    <phoneticPr fontId="3"/>
  </si>
  <si>
    <t>　　（２）共同募金事業</t>
    <rPh sb="5" eb="7">
      <t>キョウドウ</t>
    </rPh>
    <rPh sb="7" eb="9">
      <t>ボキン</t>
    </rPh>
    <rPh sb="9" eb="11">
      <t>ジギョウ</t>
    </rPh>
    <phoneticPr fontId="3"/>
  </si>
  <si>
    <t>　　（３）学童保育事業</t>
    <rPh sb="5" eb="7">
      <t>ガクドウ</t>
    </rPh>
    <rPh sb="7" eb="9">
      <t>ホイク</t>
    </rPh>
    <rPh sb="9" eb="11">
      <t>ジギョウ</t>
    </rPh>
    <phoneticPr fontId="3"/>
  </si>
  <si>
    <t>　　（４）地域包括支援</t>
    <rPh sb="5" eb="7">
      <t>チイキ</t>
    </rPh>
    <rPh sb="7" eb="9">
      <t>ホウカツ</t>
    </rPh>
    <rPh sb="9" eb="11">
      <t>シエン</t>
    </rPh>
    <phoneticPr fontId="3"/>
  </si>
  <si>
    <t>４　貸付金</t>
    <rPh sb="2" eb="4">
      <t>カシツケ</t>
    </rPh>
    <rPh sb="4" eb="5">
      <t>キン</t>
    </rPh>
    <phoneticPr fontId="3"/>
  </si>
  <si>
    <t>５　諸支出金</t>
    <rPh sb="2" eb="3">
      <t>ショ</t>
    </rPh>
    <rPh sb="3" eb="5">
      <t>シシュツ</t>
    </rPh>
    <rPh sb="5" eb="6">
      <t>キン</t>
    </rPh>
    <phoneticPr fontId="3"/>
  </si>
  <si>
    <t>６　梨の実積立支出</t>
    <rPh sb="2" eb="3">
      <t>ナシ</t>
    </rPh>
    <rPh sb="4" eb="5">
      <t>ミ</t>
    </rPh>
    <rPh sb="5" eb="7">
      <t>ツミタテ</t>
    </rPh>
    <rPh sb="7" eb="9">
      <t>シシュツ</t>
    </rPh>
    <phoneticPr fontId="3"/>
  </si>
  <si>
    <t>７　積立金</t>
    <rPh sb="2" eb="4">
      <t>ツミタテ</t>
    </rPh>
    <rPh sb="4" eb="5">
      <t>キン</t>
    </rPh>
    <phoneticPr fontId="3"/>
  </si>
  <si>
    <t>≪訪問介護≫</t>
    <rPh sb="1" eb="3">
      <t>ホウモン</t>
    </rPh>
    <rPh sb="3" eb="5">
      <t>カイゴ</t>
    </rPh>
    <phoneticPr fontId="3"/>
  </si>
  <si>
    <t>８　人件費</t>
    <rPh sb="2" eb="5">
      <t>ジンケンヒ</t>
    </rPh>
    <phoneticPr fontId="3"/>
  </si>
  <si>
    <t>９　事務費</t>
    <rPh sb="2" eb="5">
      <t>ジムヒ</t>
    </rPh>
    <phoneticPr fontId="3"/>
  </si>
  <si>
    <t>１０　事業費</t>
    <rPh sb="3" eb="6">
      <t>ジギョウヒ</t>
    </rPh>
    <phoneticPr fontId="3"/>
  </si>
  <si>
    <t>１１　積立金</t>
    <rPh sb="3" eb="5">
      <t>ツミタテ</t>
    </rPh>
    <rPh sb="5" eb="6">
      <t>キン</t>
    </rPh>
    <phoneticPr fontId="3"/>
  </si>
  <si>
    <t>≪その他≫</t>
    <rPh sb="3" eb="4">
      <t>タ</t>
    </rPh>
    <phoneticPr fontId="3"/>
  </si>
  <si>
    <t>１２　資産取得支出</t>
    <rPh sb="3" eb="5">
      <t>シサン</t>
    </rPh>
    <rPh sb="5" eb="7">
      <t>シュトク</t>
    </rPh>
    <rPh sb="7" eb="9">
      <t>シシュツ</t>
    </rPh>
    <phoneticPr fontId="3"/>
  </si>
  <si>
    <t>支出合計</t>
    <rPh sb="0" eb="2">
      <t>シシュツ</t>
    </rPh>
    <rPh sb="2" eb="4">
      <t>ゴウケイ</t>
    </rPh>
    <phoneticPr fontId="3"/>
  </si>
  <si>
    <t>（単位：円）</t>
    <rPh sb="1" eb="3">
      <t>タンイ</t>
    </rPh>
    <rPh sb="4" eb="5">
      <t>エン</t>
    </rPh>
    <phoneticPr fontId="3"/>
  </si>
  <si>
    <t>比較増減</t>
    <rPh sb="0" eb="2">
      <t>ヒカク</t>
    </rPh>
    <rPh sb="2" eb="4">
      <t>ゾウゲン</t>
    </rPh>
    <phoneticPr fontId="3"/>
  </si>
  <si>
    <t>備考</t>
    <rPh sb="0" eb="2">
      <t>ビコウ</t>
    </rPh>
    <phoneticPr fontId="3"/>
  </si>
  <si>
    <t>普通会費　　　　　　　　　　　</t>
    <rPh sb="0" eb="2">
      <t>フツウ</t>
    </rPh>
    <rPh sb="2" eb="4">
      <t>カイヒ</t>
    </rPh>
    <phoneticPr fontId="3"/>
  </si>
  <si>
    <t>賛助会費　</t>
    <rPh sb="0" eb="2">
      <t>サンジョ</t>
    </rPh>
    <rPh sb="2" eb="4">
      <t>カイヒ</t>
    </rPh>
    <phoneticPr fontId="3"/>
  </si>
  <si>
    <t>赤い羽根　　　　　　　　　　　</t>
    <rPh sb="0" eb="1">
      <t>アカ</t>
    </rPh>
    <rPh sb="2" eb="4">
      <t>ハネ</t>
    </rPh>
    <phoneticPr fontId="3"/>
  </si>
  <si>
    <t>歳末たすけあい　　　　　　　　</t>
    <rPh sb="0" eb="2">
      <t>サイマツ</t>
    </rPh>
    <phoneticPr fontId="3"/>
  </si>
  <si>
    <t>包括支援　　　　　　　　　　</t>
    <rPh sb="0" eb="2">
      <t>ホウカツ</t>
    </rPh>
    <rPh sb="2" eb="4">
      <t>シエン</t>
    </rPh>
    <phoneticPr fontId="3"/>
  </si>
  <si>
    <t>学童保育　　　　　　　　　　</t>
    <rPh sb="0" eb="2">
      <t>ガクドウ</t>
    </rPh>
    <rPh sb="2" eb="4">
      <t>ホイク</t>
    </rPh>
    <phoneticPr fontId="3"/>
  </si>
  <si>
    <t>外出支援事業　　　　　　　　</t>
    <rPh sb="0" eb="2">
      <t>ガイシュツ</t>
    </rPh>
    <rPh sb="2" eb="4">
      <t>シエン</t>
    </rPh>
    <rPh sb="4" eb="6">
      <t>ジギョウ</t>
    </rPh>
    <phoneticPr fontId="3"/>
  </si>
  <si>
    <t>共同募金事務費</t>
    <rPh sb="0" eb="2">
      <t>キョウドウ</t>
    </rPh>
    <rPh sb="2" eb="4">
      <t>ボキン</t>
    </rPh>
    <rPh sb="4" eb="7">
      <t>ジムヒ</t>
    </rPh>
    <phoneticPr fontId="3"/>
  </si>
  <si>
    <t>県助成金</t>
    <rPh sb="0" eb="1">
      <t>ケン</t>
    </rPh>
    <rPh sb="1" eb="4">
      <t>ジョセイキン</t>
    </rPh>
    <phoneticPr fontId="3"/>
  </si>
  <si>
    <t>梨の実基金利息</t>
    <rPh sb="0" eb="1">
      <t>ナシ</t>
    </rPh>
    <rPh sb="2" eb="3">
      <t>ミ</t>
    </rPh>
    <rPh sb="3" eb="5">
      <t>キキン</t>
    </rPh>
    <rPh sb="5" eb="7">
      <t>リソク</t>
    </rPh>
    <phoneticPr fontId="3"/>
  </si>
  <si>
    <t>法人運営費取崩（車輌購入費）</t>
    <rPh sb="0" eb="2">
      <t>ホウジン</t>
    </rPh>
    <rPh sb="2" eb="5">
      <t>ウンエイヒ</t>
    </rPh>
    <rPh sb="5" eb="6">
      <t>ト</t>
    </rPh>
    <rPh sb="6" eb="7">
      <t>クズ</t>
    </rPh>
    <rPh sb="8" eb="10">
      <t>シャリョウ</t>
    </rPh>
    <rPh sb="10" eb="12">
      <t>コウニュウ</t>
    </rPh>
    <rPh sb="12" eb="13">
      <t>ヒ</t>
    </rPh>
    <phoneticPr fontId="3"/>
  </si>
  <si>
    <t>その他</t>
    <rPh sb="2" eb="3">
      <t>タ</t>
    </rPh>
    <phoneticPr fontId="3"/>
  </si>
  <si>
    <t>会費</t>
    <rPh sb="0" eb="2">
      <t>カイヒ</t>
    </rPh>
    <phoneticPr fontId="3"/>
  </si>
  <si>
    <t>寄付金</t>
    <rPh sb="0" eb="3">
      <t>キフキン</t>
    </rPh>
    <phoneticPr fontId="3"/>
  </si>
  <si>
    <t>補助金</t>
    <rPh sb="0" eb="3">
      <t>ホジョキン</t>
    </rPh>
    <phoneticPr fontId="3"/>
  </si>
  <si>
    <t>共同募金</t>
    <rPh sb="0" eb="2">
      <t>キョウドウ</t>
    </rPh>
    <rPh sb="2" eb="4">
      <t>ボキン</t>
    </rPh>
    <phoneticPr fontId="3"/>
  </si>
  <si>
    <t>受託金</t>
    <rPh sb="0" eb="2">
      <t>ジュタク</t>
    </rPh>
    <rPh sb="2" eb="3">
      <t>キン</t>
    </rPh>
    <phoneticPr fontId="3"/>
  </si>
  <si>
    <t>助成金</t>
    <rPh sb="0" eb="3">
      <t>ジョセイキン</t>
    </rPh>
    <phoneticPr fontId="3"/>
  </si>
  <si>
    <t>貸付償還金</t>
    <rPh sb="0" eb="2">
      <t>カシツケ</t>
    </rPh>
    <rPh sb="2" eb="4">
      <t>ショウカン</t>
    </rPh>
    <rPh sb="4" eb="5">
      <t>キン</t>
    </rPh>
    <phoneticPr fontId="3"/>
  </si>
  <si>
    <t>利用料</t>
    <rPh sb="0" eb="3">
      <t>リヨウリョウ</t>
    </rPh>
    <phoneticPr fontId="3"/>
  </si>
  <si>
    <t>介護支援</t>
    <rPh sb="0" eb="2">
      <t>カイゴ</t>
    </rPh>
    <rPh sb="2" eb="4">
      <t>シエン</t>
    </rPh>
    <phoneticPr fontId="3"/>
  </si>
  <si>
    <t>訪問介護</t>
    <rPh sb="0" eb="2">
      <t>ホウモン</t>
    </rPh>
    <rPh sb="2" eb="4">
      <t>カイゴ</t>
    </rPh>
    <phoneticPr fontId="3"/>
  </si>
  <si>
    <t>町特別支援収入</t>
    <rPh sb="0" eb="1">
      <t>マチ</t>
    </rPh>
    <rPh sb="1" eb="3">
      <t>トクベツ</t>
    </rPh>
    <rPh sb="3" eb="5">
      <t>シエン</t>
    </rPh>
    <rPh sb="5" eb="7">
      <t>シュウニュウ</t>
    </rPh>
    <phoneticPr fontId="3"/>
  </si>
  <si>
    <t>福祉有償運送料</t>
    <rPh sb="0" eb="2">
      <t>フクシ</t>
    </rPh>
    <rPh sb="2" eb="4">
      <t>ユウショウ</t>
    </rPh>
    <rPh sb="4" eb="6">
      <t>ウンソウ</t>
    </rPh>
    <rPh sb="6" eb="7">
      <t>リョウ</t>
    </rPh>
    <phoneticPr fontId="3"/>
  </si>
  <si>
    <t>利息収入</t>
    <rPh sb="0" eb="2">
      <t>リソク</t>
    </rPh>
    <rPh sb="2" eb="4">
      <t>シュウニュウ</t>
    </rPh>
    <phoneticPr fontId="3"/>
  </si>
  <si>
    <t>雑収入</t>
    <rPh sb="0" eb="3">
      <t>ザッシュウニュウ</t>
    </rPh>
    <phoneticPr fontId="3"/>
  </si>
  <si>
    <t>積立金取崩収入</t>
    <rPh sb="0" eb="2">
      <t>ツミタテ</t>
    </rPh>
    <rPh sb="2" eb="3">
      <t>キン</t>
    </rPh>
    <rPh sb="3" eb="5">
      <t>トリクズシ</t>
    </rPh>
    <rPh sb="5" eb="7">
      <t>シュウニュウ</t>
    </rPh>
    <phoneticPr fontId="3"/>
  </si>
  <si>
    <t>繰越金</t>
    <rPh sb="0" eb="2">
      <t>クリコシ</t>
    </rPh>
    <rPh sb="2" eb="3">
      <t>キン</t>
    </rPh>
    <phoneticPr fontId="3"/>
  </si>
  <si>
    <t>県共募助成（機動力配分）</t>
    <rPh sb="0" eb="1">
      <t>ケン</t>
    </rPh>
    <rPh sb="1" eb="3">
      <t>キョウボ</t>
    </rPh>
    <rPh sb="3" eb="5">
      <t>ジョセイ</t>
    </rPh>
    <rPh sb="6" eb="9">
      <t>キドウリョク</t>
    </rPh>
    <rPh sb="9" eb="11">
      <t>ハイブン</t>
    </rPh>
    <phoneticPr fontId="3"/>
  </si>
  <si>
    <t>　　（１）社協事業</t>
    <rPh sb="5" eb="7">
      <t>シャキョウ</t>
    </rPh>
    <rPh sb="7" eb="9">
      <t>ジギョウ</t>
    </rPh>
    <phoneticPr fontId="3"/>
  </si>
  <si>
    <t>助成金収入（介）</t>
    <rPh sb="0" eb="2">
      <t>ジョセイ</t>
    </rPh>
    <rPh sb="2" eb="3">
      <t>キン</t>
    </rPh>
    <rPh sb="3" eb="5">
      <t>シュウニュウ</t>
    </rPh>
    <rPh sb="6" eb="7">
      <t>スケ</t>
    </rPh>
    <phoneticPr fontId="3"/>
  </si>
  <si>
    <t>梨の実　法人運営充当</t>
    <rPh sb="0" eb="1">
      <t>ナシ</t>
    </rPh>
    <rPh sb="2" eb="3">
      <t>ミ</t>
    </rPh>
    <rPh sb="4" eb="6">
      <t>ホウジン</t>
    </rPh>
    <rPh sb="6" eb="8">
      <t>ウンエイ</t>
    </rPh>
    <rPh sb="8" eb="10">
      <t>ジュウトウ</t>
    </rPh>
    <phoneticPr fontId="3"/>
  </si>
  <si>
    <t>　　　　　地域福祉充当　　　</t>
    <rPh sb="5" eb="7">
      <t>チイキ</t>
    </rPh>
    <rPh sb="7" eb="9">
      <t>フクシ</t>
    </rPh>
    <rPh sb="9" eb="11">
      <t>ジュウトウ</t>
    </rPh>
    <phoneticPr fontId="3"/>
  </si>
  <si>
    <t>車輌購入</t>
    <rPh sb="0" eb="2">
      <t>シャリョウ</t>
    </rPh>
    <rPh sb="2" eb="4">
      <t>コウニュウ</t>
    </rPh>
    <phoneticPr fontId="3"/>
  </si>
  <si>
    <t>平成２５年度　芳賀町社会福祉協議会一般会計収支予算書</t>
    <rPh sb="0" eb="2">
      <t>ヘイセイ</t>
    </rPh>
    <rPh sb="4" eb="6">
      <t>ネンド</t>
    </rPh>
    <rPh sb="7" eb="17">
      <t>ハガマチシャカイフクシキョウギカイ</t>
    </rPh>
    <rPh sb="17" eb="19">
      <t>イッパン</t>
    </rPh>
    <rPh sb="19" eb="21">
      <t>カイケイ</t>
    </rPh>
    <rPh sb="21" eb="23">
      <t>シュウシ</t>
    </rPh>
    <rPh sb="23" eb="26">
      <t>ヨサンショ</t>
    </rPh>
    <phoneticPr fontId="3"/>
  </si>
  <si>
    <t>平成26年度　芳賀町社会福祉協議会一般会計収支予算書</t>
    <rPh sb="0" eb="2">
      <t>ヘイセイ</t>
    </rPh>
    <rPh sb="4" eb="6">
      <t>ネンド</t>
    </rPh>
    <rPh sb="7" eb="17">
      <t>ハガマチシャカイフクシキョウギカイ</t>
    </rPh>
    <rPh sb="17" eb="19">
      <t>イッパン</t>
    </rPh>
    <rPh sb="19" eb="21">
      <t>カイケイ</t>
    </rPh>
    <rPh sb="21" eb="23">
      <t>シュウシ</t>
    </rPh>
    <rPh sb="23" eb="26">
      <t>ヨサンショ</t>
    </rPh>
    <phoneticPr fontId="3"/>
  </si>
  <si>
    <t>　　　（２）県</t>
    <rPh sb="6" eb="7">
      <t>ケン</t>
    </rPh>
    <phoneticPr fontId="3"/>
  </si>
  <si>
    <t>災害時準備金</t>
    <rPh sb="0" eb="2">
      <t>サイガイ</t>
    </rPh>
    <rPh sb="2" eb="3">
      <t>ジ</t>
    </rPh>
    <rPh sb="3" eb="6">
      <t>ジュンビキン</t>
    </rPh>
    <phoneticPr fontId="3"/>
  </si>
  <si>
    <t>町特別事業収入</t>
    <rPh sb="0" eb="1">
      <t>マチ</t>
    </rPh>
    <rPh sb="1" eb="3">
      <t>トクベツ</t>
    </rPh>
    <rPh sb="3" eb="5">
      <t>ジギョウ</t>
    </rPh>
    <rPh sb="5" eb="7">
      <t>シュウニュウ</t>
    </rPh>
    <phoneticPr fontId="3"/>
  </si>
  <si>
    <t>実習生指導料収入</t>
    <rPh sb="0" eb="3">
      <t>ジッシュウセイ</t>
    </rPh>
    <rPh sb="3" eb="5">
      <t>シドウ</t>
    </rPh>
    <rPh sb="5" eb="6">
      <t>リョウ</t>
    </rPh>
    <rPh sb="6" eb="8">
      <t>シュウニュウ</t>
    </rPh>
    <phoneticPr fontId="3"/>
  </si>
  <si>
    <t>手数料収入</t>
    <rPh sb="0" eb="3">
      <t>テスウリョウ</t>
    </rPh>
    <rPh sb="3" eb="5">
      <t>シュウニュウ</t>
    </rPh>
    <phoneticPr fontId="3"/>
  </si>
  <si>
    <t>≪介護≫</t>
    <rPh sb="1" eb="3">
      <t>カイゴ</t>
    </rPh>
    <phoneticPr fontId="3"/>
  </si>
  <si>
    <t>１５　予備費</t>
    <rPh sb="3" eb="6">
      <t>ヨビヒ</t>
    </rPh>
    <phoneticPr fontId="3"/>
  </si>
  <si>
    <t>14　資産取得支出</t>
    <rPh sb="3" eb="5">
      <t>シサン</t>
    </rPh>
    <rPh sb="5" eb="7">
      <t>シュトク</t>
    </rPh>
    <rPh sb="7" eb="9">
      <t>シシュツ</t>
    </rPh>
    <phoneticPr fontId="3"/>
  </si>
  <si>
    <t>１３　予備費</t>
    <rPh sb="3" eb="6">
      <t>ヨビヒ</t>
    </rPh>
    <phoneticPr fontId="3"/>
  </si>
  <si>
    <t>助成金収入</t>
    <rPh sb="0" eb="3">
      <t>ジョセイキン</t>
    </rPh>
    <rPh sb="3" eb="5">
      <t>シュウニュウ</t>
    </rPh>
    <phoneticPr fontId="3"/>
  </si>
  <si>
    <t>助成金収入（介）</t>
    <rPh sb="0" eb="3">
      <t>ジョセイキン</t>
    </rPh>
    <rPh sb="3" eb="5">
      <t>シュウニュウ</t>
    </rPh>
    <rPh sb="6" eb="7">
      <t>カイ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</si>
</sst>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;&quot;△ &quot;#,##0"/>
  </numFmts>
  <fonts count="6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sz val="9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0">
    <xf numFmtId="0" fontId="0" fillId="0" borderId="0" xfId="0">
      <alignment vertical="center"/>
    </xf>
    <xf numFmtId="176" fontId="1" fillId="0" borderId="0" xfId="0" applyNumberFormat="1" applyFont="1">
      <alignment vertical="center"/>
    </xf>
    <xf numFmtId="176" fontId="1" fillId="0" borderId="5" xfId="0" applyNumberFormat="1" applyFont="1" applyBorder="1">
      <alignment vertical="center"/>
    </xf>
    <xf numFmtId="176" fontId="1" fillId="0" borderId="0" xfId="0" applyNumberFormat="1" applyFont="1" applyBorder="1">
      <alignment vertical="center"/>
    </xf>
    <xf numFmtId="176" fontId="1" fillId="0" borderId="6" xfId="0" applyNumberFormat="1" applyFont="1" applyBorder="1">
      <alignment vertical="center"/>
    </xf>
    <xf numFmtId="176" fontId="1" fillId="0" borderId="0" xfId="0" quotePrefix="1" applyNumberFormat="1" applyFont="1" applyBorder="1" applyAlignment="1">
      <alignment horizontal="right" vertical="center"/>
    </xf>
    <xf numFmtId="176" fontId="1" fillId="0" borderId="7" xfId="0" applyNumberFormat="1" applyFont="1" applyBorder="1">
      <alignment vertical="center"/>
    </xf>
    <xf numFmtId="176" fontId="1" fillId="0" borderId="9" xfId="0" applyNumberFormat="1" applyFont="1" applyBorder="1">
      <alignment vertical="center"/>
    </xf>
    <xf numFmtId="176" fontId="1" fillId="0" borderId="1" xfId="0" applyNumberFormat="1" applyFont="1" applyBorder="1">
      <alignment vertical="center"/>
    </xf>
    <xf numFmtId="176" fontId="1" fillId="0" borderId="1" xfId="0" applyNumberFormat="1" applyFont="1" applyBorder="1" applyAlignment="1">
      <alignment horizontal="center" vertical="center"/>
    </xf>
    <xf numFmtId="176" fontId="1" fillId="0" borderId="10" xfId="0" applyNumberFormat="1" applyFont="1" applyBorder="1">
      <alignment vertical="center"/>
    </xf>
    <xf numFmtId="176" fontId="1" fillId="0" borderId="12" xfId="0" applyNumberFormat="1" applyFont="1" applyBorder="1">
      <alignment vertical="center"/>
    </xf>
    <xf numFmtId="176" fontId="1" fillId="0" borderId="13" xfId="0" applyNumberFormat="1" applyFont="1" applyBorder="1">
      <alignment vertical="center"/>
    </xf>
    <xf numFmtId="176" fontId="1" fillId="0" borderId="14" xfId="0" applyNumberFormat="1" applyFont="1" applyBorder="1" applyAlignment="1">
      <alignment horizontal="center" vertical="center"/>
    </xf>
    <xf numFmtId="176" fontId="1" fillId="0" borderId="10" xfId="0" applyNumberFormat="1" applyFont="1" applyBorder="1" applyAlignment="1">
      <alignment horizontal="center" vertical="center"/>
    </xf>
    <xf numFmtId="176" fontId="1" fillId="0" borderId="14" xfId="0" applyNumberFormat="1" applyFont="1" applyBorder="1">
      <alignment vertical="center"/>
    </xf>
    <xf numFmtId="176" fontId="1" fillId="0" borderId="15" xfId="0" applyNumberFormat="1" applyFont="1" applyBorder="1">
      <alignment vertical="center"/>
    </xf>
    <xf numFmtId="176" fontId="1" fillId="0" borderId="11" xfId="0" applyNumberFormat="1" applyFont="1" applyBorder="1">
      <alignment vertical="center"/>
    </xf>
    <xf numFmtId="176" fontId="1" fillId="0" borderId="12" xfId="0" quotePrefix="1" applyNumberFormat="1" applyFont="1" applyBorder="1" applyAlignment="1">
      <alignment horizontal="right" vertical="center"/>
    </xf>
    <xf numFmtId="176" fontId="1" fillId="0" borderId="2" xfId="0" applyNumberFormat="1" applyFont="1" applyBorder="1">
      <alignment vertical="center"/>
    </xf>
    <xf numFmtId="176" fontId="1" fillId="0" borderId="3" xfId="0" applyNumberFormat="1" applyFont="1" applyBorder="1">
      <alignment vertical="center"/>
    </xf>
    <xf numFmtId="176" fontId="1" fillId="0" borderId="4" xfId="0" applyNumberFormat="1" applyFont="1" applyBorder="1">
      <alignment vertical="center"/>
    </xf>
    <xf numFmtId="176" fontId="1" fillId="0" borderId="13" xfId="0" quotePrefix="1" applyNumberFormat="1" applyFont="1" applyBorder="1" applyAlignment="1">
      <alignment horizontal="right" vertical="center"/>
    </xf>
    <xf numFmtId="176" fontId="1" fillId="0" borderId="8" xfId="0" quotePrefix="1" applyNumberFormat="1" applyFont="1" applyBorder="1" applyAlignment="1">
      <alignment horizontal="right" vertical="center"/>
    </xf>
    <xf numFmtId="176" fontId="1" fillId="0" borderId="0" xfId="0" applyNumberFormat="1" applyFont="1" applyAlignment="1">
      <alignment horizontal="right" vertical="center"/>
    </xf>
    <xf numFmtId="176" fontId="1" fillId="0" borderId="15" xfId="0" applyNumberFormat="1" applyFont="1" applyBorder="1" applyAlignment="1">
      <alignment horizontal="center" vertical="center"/>
    </xf>
    <xf numFmtId="176" fontId="1" fillId="0" borderId="5" xfId="0" quotePrefix="1" applyNumberFormat="1" applyFont="1" applyBorder="1" applyAlignment="1">
      <alignment horizontal="right" vertical="center"/>
    </xf>
    <xf numFmtId="176" fontId="1" fillId="0" borderId="7" xfId="0" quotePrefix="1" applyNumberFormat="1" applyFont="1" applyBorder="1" applyAlignment="1">
      <alignment horizontal="right" vertical="center"/>
    </xf>
    <xf numFmtId="176" fontId="1" fillId="0" borderId="6" xfId="0" quotePrefix="1" applyNumberFormat="1" applyFont="1" applyBorder="1" applyAlignment="1">
      <alignment horizontal="right" vertical="center"/>
    </xf>
    <xf numFmtId="176" fontId="1" fillId="0" borderId="9" xfId="0" quotePrefix="1" applyNumberFormat="1" applyFont="1" applyBorder="1" applyAlignment="1">
      <alignment horizontal="right" vertical="center"/>
    </xf>
    <xf numFmtId="176" fontId="2" fillId="0" borderId="0" xfId="0" applyNumberFormat="1" applyFont="1" applyAlignment="1">
      <alignment horizontal="center" vertical="center"/>
    </xf>
    <xf numFmtId="176" fontId="1" fillId="0" borderId="15" xfId="0" applyNumberFormat="1" applyFont="1" applyBorder="1" applyAlignment="1">
      <alignment horizontal="center" vertical="center"/>
    </xf>
    <xf numFmtId="176" fontId="4" fillId="0" borderId="5" xfId="0" applyNumberFormat="1" applyFont="1" applyBorder="1">
      <alignment vertical="center"/>
    </xf>
    <xf numFmtId="176" fontId="5" fillId="0" borderId="15" xfId="0" applyNumberFormat="1" applyFont="1" applyBorder="1">
      <alignment vertical="center"/>
    </xf>
    <xf numFmtId="176" fontId="1" fillId="0" borderId="0" xfId="0" applyNumberFormat="1" applyFont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176" fontId="1" fillId="0" borderId="7" xfId="0" applyNumberFormat="1" applyFont="1" applyBorder="1" applyAlignment="1">
      <alignment horizontal="center" vertical="center"/>
    </xf>
    <xf numFmtId="176" fontId="1" fillId="0" borderId="5" xfId="0" applyNumberFormat="1" applyFont="1" applyBorder="1" applyAlignment="1">
      <alignment horizontal="center" vertical="center"/>
    </xf>
    <xf numFmtId="176" fontId="2" fillId="0" borderId="0" xfId="0" applyNumberFormat="1" applyFont="1" applyAlignment="1">
      <alignment vertical="center"/>
    </xf>
    <xf numFmtId="176" fontId="1" fillId="0" borderId="0" xfId="0" applyNumberFormat="1" applyFont="1" applyAlignment="1">
      <alignment horizontal="left" vertical="center"/>
    </xf>
    <xf numFmtId="176" fontId="1" fillId="0" borderId="1" xfId="0" applyNumberFormat="1" applyFont="1" applyBorder="1" applyAlignment="1">
      <alignment horizontal="right" vertical="center"/>
    </xf>
    <xf numFmtId="176" fontId="1" fillId="0" borderId="15" xfId="0" applyNumberFormat="1" applyFont="1" applyBorder="1" applyAlignment="1">
      <alignment horizontal="center" vertical="center"/>
    </xf>
    <xf numFmtId="176" fontId="1" fillId="0" borderId="10" xfId="0" applyNumberFormat="1" applyFont="1" applyBorder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6" fontId="1" fillId="0" borderId="8" xfId="0" applyNumberFormat="1" applyFont="1" applyBorder="1">
      <alignment vertical="center"/>
    </xf>
    <xf numFmtId="176" fontId="1" fillId="0" borderId="15" xfId="0" applyNumberFormat="1" applyFont="1" applyBorder="1" applyAlignment="1">
      <alignment horizontal="center" vertical="center"/>
    </xf>
    <xf numFmtId="176" fontId="1" fillId="0" borderId="15" xfId="0" applyNumberFormat="1" applyFont="1" applyBorder="1" applyAlignment="1">
      <alignment horizontal="center" vertical="center"/>
    </xf>
    <xf numFmtId="176" fontId="1" fillId="0" borderId="10" xfId="0" applyNumberFormat="1" applyFont="1" applyBorder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6" fontId="1" fillId="0" borderId="12" xfId="0" applyNumberFormat="1" applyFont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0104;&#31639;&#35201;&#27714;\H25\H25&#20104;&#31639;&#35201;&#27714;&#65288;&#21454;&#20837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会費"/>
      <sheetName val="寄付金"/>
      <sheetName val="補助金"/>
      <sheetName val="受託金"/>
      <sheetName val="償還金"/>
      <sheetName val="配分金"/>
      <sheetName val="県社協補助"/>
      <sheetName val="助成金"/>
      <sheetName val="利用料"/>
      <sheetName val="預金利子"/>
      <sheetName val="雑収入"/>
      <sheetName val="介護保険"/>
      <sheetName val="取崩"/>
      <sheetName val="経理区分"/>
      <sheetName val="原本"/>
    </sheetNames>
    <sheetDataSet>
      <sheetData sheetId="0" refreshError="1">
        <row r="3">
          <cell r="D3">
            <v>4400000</v>
          </cell>
        </row>
      </sheetData>
      <sheetData sheetId="1" refreshError="1">
        <row r="3">
          <cell r="D3">
            <v>1200000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view="pageBreakPreview" topLeftCell="A13" zoomScale="75" zoomScaleSheetLayoutView="75" workbookViewId="0">
      <selection activeCell="C5" sqref="A5:C33"/>
    </sheetView>
  </sheetViews>
  <sheetFormatPr defaultRowHeight="13.5" x14ac:dyDescent="0.15"/>
  <cols>
    <col min="1" max="1" width="3.875" style="34" customWidth="1"/>
    <col min="2" max="2" width="25" style="1" customWidth="1"/>
    <col min="3" max="5" width="13.875" style="1" customWidth="1"/>
    <col min="6" max="6" width="22.75" style="1" customWidth="1"/>
    <col min="7" max="7" width="12.375" style="3" customWidth="1"/>
    <col min="8" max="16384" width="9" style="1"/>
  </cols>
  <sheetData>
    <row r="1" spans="1:7" ht="25.5" customHeight="1" x14ac:dyDescent="0.15">
      <c r="A1" s="48" t="s">
        <v>70</v>
      </c>
      <c r="B1" s="48"/>
      <c r="C1" s="48"/>
      <c r="D1" s="48"/>
      <c r="E1" s="48"/>
      <c r="F1" s="48"/>
      <c r="G1" s="48"/>
    </row>
    <row r="2" spans="1:7" x14ac:dyDescent="0.15">
      <c r="G2" s="24" t="s">
        <v>0</v>
      </c>
    </row>
    <row r="3" spans="1:7" x14ac:dyDescent="0.15">
      <c r="A3" s="39" t="s">
        <v>1</v>
      </c>
      <c r="G3" s="24" t="s">
        <v>33</v>
      </c>
    </row>
    <row r="4" spans="1:7" ht="21.75" customHeight="1" x14ac:dyDescent="0.15">
      <c r="A4" s="46" t="s">
        <v>2</v>
      </c>
      <c r="B4" s="47"/>
      <c r="C4" s="13" t="s">
        <v>3</v>
      </c>
      <c r="D4" s="9" t="s">
        <v>4</v>
      </c>
      <c r="E4" s="9" t="s">
        <v>34</v>
      </c>
      <c r="F4" s="46" t="s">
        <v>35</v>
      </c>
      <c r="G4" s="47"/>
    </row>
    <row r="5" spans="1:7" ht="21.75" customHeight="1" x14ac:dyDescent="0.15">
      <c r="A5" s="35">
        <v>1</v>
      </c>
      <c r="B5" s="21" t="s">
        <v>48</v>
      </c>
      <c r="C5" s="3">
        <f>[1]会費!D3</f>
        <v>4400000</v>
      </c>
      <c r="D5" s="11">
        <v>4380000</v>
      </c>
      <c r="E5" s="11">
        <f>SUM(C5-D5)</f>
        <v>20000</v>
      </c>
      <c r="F5" s="19" t="s">
        <v>36</v>
      </c>
      <c r="G5" s="21"/>
    </row>
    <row r="6" spans="1:7" ht="21.75" customHeight="1" x14ac:dyDescent="0.15">
      <c r="A6" s="36"/>
      <c r="B6" s="7"/>
      <c r="C6" s="3"/>
      <c r="D6" s="11"/>
      <c r="E6" s="12"/>
      <c r="F6" s="6" t="s">
        <v>37</v>
      </c>
      <c r="G6" s="7"/>
    </row>
    <row r="7" spans="1:7" ht="21.75" customHeight="1" x14ac:dyDescent="0.15">
      <c r="A7" s="25">
        <v>2</v>
      </c>
      <c r="B7" s="10" t="s">
        <v>49</v>
      </c>
      <c r="C7" s="15">
        <f>[1]寄付金!D3</f>
        <v>1200000</v>
      </c>
      <c r="D7" s="8">
        <v>1500000</v>
      </c>
      <c r="E7" s="10">
        <f>SUM(C7-D7)</f>
        <v>-300000</v>
      </c>
      <c r="F7" s="16"/>
      <c r="G7" s="10"/>
    </row>
    <row r="8" spans="1:7" ht="21.75" customHeight="1" x14ac:dyDescent="0.15">
      <c r="A8" s="35">
        <v>3</v>
      </c>
      <c r="B8" s="21" t="s">
        <v>50</v>
      </c>
      <c r="C8" s="17">
        <f>SUM(C9,C10)</f>
        <v>26406000</v>
      </c>
      <c r="D8" s="17">
        <f>SUM(D9,D10)</f>
        <v>23511000</v>
      </c>
      <c r="E8" s="21">
        <f>SUM(C8-D8)</f>
        <v>2895000</v>
      </c>
      <c r="F8" s="19"/>
      <c r="G8" s="21"/>
    </row>
    <row r="9" spans="1:7" ht="21.75" customHeight="1" x14ac:dyDescent="0.15">
      <c r="A9" s="37"/>
      <c r="B9" s="4" t="s">
        <v>6</v>
      </c>
      <c r="C9" s="18">
        <v>26300000</v>
      </c>
      <c r="D9" s="5">
        <v>23375000</v>
      </c>
      <c r="E9" s="18">
        <f>SUM(C9-D9)</f>
        <v>2925000</v>
      </c>
      <c r="F9" s="2"/>
      <c r="G9" s="4"/>
    </row>
    <row r="10" spans="1:7" ht="21.75" customHeight="1" x14ac:dyDescent="0.15">
      <c r="A10" s="36"/>
      <c r="B10" s="7" t="s">
        <v>7</v>
      </c>
      <c r="C10" s="22">
        <v>106000</v>
      </c>
      <c r="D10" s="23">
        <v>136000</v>
      </c>
      <c r="E10" s="22">
        <f>SUM(C10-D10)</f>
        <v>-30000</v>
      </c>
      <c r="F10" s="2"/>
      <c r="G10" s="4"/>
    </row>
    <row r="11" spans="1:7" ht="21.75" customHeight="1" x14ac:dyDescent="0.15">
      <c r="A11" s="35">
        <v>4</v>
      </c>
      <c r="B11" s="21" t="s">
        <v>51</v>
      </c>
      <c r="C11" s="11">
        <f>SUM(G11:G12)</f>
        <v>2350000</v>
      </c>
      <c r="D11" s="3">
        <v>2330000</v>
      </c>
      <c r="E11" s="11">
        <f t="shared" ref="E11:E25" si="0">SUM(C11-D11)</f>
        <v>20000</v>
      </c>
      <c r="F11" s="19" t="s">
        <v>38</v>
      </c>
      <c r="G11" s="21">
        <v>1550000</v>
      </c>
    </row>
    <row r="12" spans="1:7" ht="21.75" customHeight="1" x14ac:dyDescent="0.15">
      <c r="A12" s="36"/>
      <c r="B12" s="7"/>
      <c r="C12" s="11"/>
      <c r="D12" s="3"/>
      <c r="E12" s="11">
        <f t="shared" si="0"/>
        <v>0</v>
      </c>
      <c r="F12" s="2" t="s">
        <v>39</v>
      </c>
      <c r="G12" s="4">
        <v>800000</v>
      </c>
    </row>
    <row r="13" spans="1:7" ht="21.75" customHeight="1" x14ac:dyDescent="0.15">
      <c r="A13" s="35">
        <v>5</v>
      </c>
      <c r="B13" s="21" t="s">
        <v>52</v>
      </c>
      <c r="C13" s="17">
        <f>SUM(G13:G15)</f>
        <v>30700000</v>
      </c>
      <c r="D13" s="20">
        <v>30251000</v>
      </c>
      <c r="E13" s="17">
        <f t="shared" si="0"/>
        <v>449000</v>
      </c>
      <c r="F13" s="19" t="s">
        <v>40</v>
      </c>
      <c r="G13" s="21">
        <v>10103000</v>
      </c>
    </row>
    <row r="14" spans="1:7" ht="21.75" customHeight="1" x14ac:dyDescent="0.15">
      <c r="A14" s="37"/>
      <c r="B14" s="4"/>
      <c r="C14" s="11"/>
      <c r="D14" s="3"/>
      <c r="E14" s="11"/>
      <c r="F14" s="2" t="s">
        <v>41</v>
      </c>
      <c r="G14" s="4">
        <v>20096000</v>
      </c>
    </row>
    <row r="15" spans="1:7" ht="21.75" customHeight="1" x14ac:dyDescent="0.15">
      <c r="A15" s="36"/>
      <c r="B15" s="7"/>
      <c r="C15" s="11"/>
      <c r="D15" s="11"/>
      <c r="E15" s="11"/>
      <c r="F15" s="6" t="s">
        <v>42</v>
      </c>
      <c r="G15" s="7">
        <v>501000</v>
      </c>
    </row>
    <row r="16" spans="1:7" ht="21.75" customHeight="1" x14ac:dyDescent="0.15">
      <c r="A16" s="35">
        <v>6</v>
      </c>
      <c r="B16" s="21" t="s">
        <v>53</v>
      </c>
      <c r="C16" s="17">
        <f>SUM(G16:G17)</f>
        <v>161000</v>
      </c>
      <c r="D16" s="20">
        <v>337000</v>
      </c>
      <c r="E16" s="19">
        <f t="shared" si="0"/>
        <v>-176000</v>
      </c>
      <c r="F16" s="2" t="s">
        <v>43</v>
      </c>
      <c r="G16" s="4">
        <v>160000</v>
      </c>
    </row>
    <row r="17" spans="1:7" ht="21.75" customHeight="1" x14ac:dyDescent="0.15">
      <c r="A17" s="36"/>
      <c r="B17" s="7"/>
      <c r="C17" s="12"/>
      <c r="D17" s="12"/>
      <c r="E17" s="6"/>
      <c r="F17" s="6" t="s">
        <v>44</v>
      </c>
      <c r="G17" s="7">
        <v>1000</v>
      </c>
    </row>
    <row r="18" spans="1:7" ht="21.75" customHeight="1" x14ac:dyDescent="0.15">
      <c r="A18" s="25">
        <v>7</v>
      </c>
      <c r="B18" s="10" t="s">
        <v>54</v>
      </c>
      <c r="C18" s="8">
        <v>2000000</v>
      </c>
      <c r="D18" s="16">
        <v>2000000</v>
      </c>
      <c r="E18" s="8">
        <f t="shared" si="0"/>
        <v>0</v>
      </c>
      <c r="F18" s="16" t="s">
        <v>8</v>
      </c>
      <c r="G18" s="10"/>
    </row>
    <row r="19" spans="1:7" ht="21.75" customHeight="1" x14ac:dyDescent="0.15">
      <c r="A19" s="25">
        <v>8</v>
      </c>
      <c r="B19" s="10" t="s">
        <v>55</v>
      </c>
      <c r="C19" s="8">
        <v>651000</v>
      </c>
      <c r="D19" s="8">
        <v>620000</v>
      </c>
      <c r="E19" s="8">
        <f t="shared" si="0"/>
        <v>31000</v>
      </c>
      <c r="F19" s="16" t="s">
        <v>9</v>
      </c>
      <c r="G19" s="10"/>
    </row>
    <row r="20" spans="1:7" ht="21.75" customHeight="1" x14ac:dyDescent="0.15">
      <c r="A20" s="25">
        <v>9</v>
      </c>
      <c r="B20" s="10" t="s">
        <v>56</v>
      </c>
      <c r="C20" s="8">
        <v>9096000</v>
      </c>
      <c r="D20" s="8">
        <v>9050000</v>
      </c>
      <c r="E20" s="8">
        <f t="shared" si="0"/>
        <v>46000</v>
      </c>
      <c r="F20" s="16" t="s">
        <v>10</v>
      </c>
      <c r="G20" s="10"/>
    </row>
    <row r="21" spans="1:7" ht="21.75" customHeight="1" x14ac:dyDescent="0.15">
      <c r="A21" s="25">
        <v>10</v>
      </c>
      <c r="B21" s="10" t="s">
        <v>57</v>
      </c>
      <c r="C21" s="8">
        <v>22300000</v>
      </c>
      <c r="D21" s="8">
        <v>21488000</v>
      </c>
      <c r="E21" s="8">
        <f t="shared" si="0"/>
        <v>812000</v>
      </c>
      <c r="F21" s="16" t="s">
        <v>11</v>
      </c>
      <c r="G21" s="10"/>
    </row>
    <row r="22" spans="1:7" ht="21.75" customHeight="1" x14ac:dyDescent="0.15">
      <c r="A22" s="25">
        <v>11</v>
      </c>
      <c r="B22" s="10" t="s">
        <v>58</v>
      </c>
      <c r="C22" s="8">
        <v>100000</v>
      </c>
      <c r="D22" s="8">
        <v>150000</v>
      </c>
      <c r="E22" s="8">
        <f t="shared" si="0"/>
        <v>-50000</v>
      </c>
      <c r="F22" s="16"/>
      <c r="G22" s="10"/>
    </row>
    <row r="23" spans="1:7" ht="21.75" customHeight="1" x14ac:dyDescent="0.15">
      <c r="A23" s="25">
        <v>12</v>
      </c>
      <c r="B23" s="10" t="s">
        <v>59</v>
      </c>
      <c r="C23" s="17">
        <v>240000</v>
      </c>
      <c r="D23" s="17">
        <v>316000</v>
      </c>
      <c r="E23" s="17">
        <f t="shared" si="0"/>
        <v>-76000</v>
      </c>
      <c r="F23" s="16"/>
      <c r="G23" s="10"/>
    </row>
    <row r="24" spans="1:7" ht="21.75" customHeight="1" x14ac:dyDescent="0.15">
      <c r="A24" s="31">
        <v>13</v>
      </c>
      <c r="B24" s="10" t="s">
        <v>60</v>
      </c>
      <c r="C24" s="16">
        <v>2000</v>
      </c>
      <c r="D24" s="40">
        <v>13000</v>
      </c>
      <c r="E24" s="8">
        <f t="shared" si="0"/>
        <v>-11000</v>
      </c>
      <c r="F24" s="16"/>
      <c r="G24" s="10"/>
    </row>
    <row r="25" spans="1:7" ht="21.75" customHeight="1" x14ac:dyDescent="0.15">
      <c r="A25" s="25">
        <v>14</v>
      </c>
      <c r="B25" s="7" t="s">
        <v>61</v>
      </c>
      <c r="C25" s="12">
        <v>20000</v>
      </c>
      <c r="D25" s="12">
        <v>445000</v>
      </c>
      <c r="E25" s="12">
        <f t="shared" si="0"/>
        <v>-425000</v>
      </c>
      <c r="F25" s="6"/>
      <c r="G25" s="7"/>
    </row>
    <row r="26" spans="1:7" ht="21.75" customHeight="1" x14ac:dyDescent="0.15">
      <c r="A26" s="25">
        <v>15</v>
      </c>
      <c r="B26" s="10" t="s">
        <v>66</v>
      </c>
      <c r="C26" s="8">
        <v>600000</v>
      </c>
      <c r="D26" s="40">
        <v>0</v>
      </c>
      <c r="E26" s="8">
        <v>600000</v>
      </c>
      <c r="F26" s="33" t="s">
        <v>64</v>
      </c>
      <c r="G26" s="10"/>
    </row>
    <row r="27" spans="1:7" ht="21.75" customHeight="1" x14ac:dyDescent="0.15">
      <c r="A27" s="35">
        <v>16</v>
      </c>
      <c r="B27" s="21" t="s">
        <v>62</v>
      </c>
      <c r="C27" s="11">
        <f>SUM(G27:G31)</f>
        <v>5367000</v>
      </c>
      <c r="D27" s="3">
        <v>9945000</v>
      </c>
      <c r="E27" s="11">
        <f>SUM(C27-D27)</f>
        <v>-4578000</v>
      </c>
      <c r="F27" s="2" t="s">
        <v>45</v>
      </c>
      <c r="G27" s="4">
        <v>407000</v>
      </c>
    </row>
    <row r="28" spans="1:7" ht="21.75" customHeight="1" x14ac:dyDescent="0.15">
      <c r="A28" s="37"/>
      <c r="B28" s="4"/>
      <c r="C28" s="11"/>
      <c r="D28" s="3"/>
      <c r="E28" s="11"/>
      <c r="F28" s="2" t="s">
        <v>67</v>
      </c>
      <c r="G28" s="4">
        <v>2257000</v>
      </c>
    </row>
    <row r="29" spans="1:7" ht="21.75" customHeight="1" x14ac:dyDescent="0.15">
      <c r="A29" s="37"/>
      <c r="B29" s="4"/>
      <c r="C29" s="11"/>
      <c r="D29" s="3"/>
      <c r="E29" s="11"/>
      <c r="F29" s="2" t="s">
        <v>68</v>
      </c>
      <c r="G29" s="4">
        <v>1500000</v>
      </c>
    </row>
    <row r="30" spans="1:7" ht="21.75" customHeight="1" x14ac:dyDescent="0.15">
      <c r="A30" s="37"/>
      <c r="B30" s="4"/>
      <c r="C30" s="11"/>
      <c r="D30" s="3"/>
      <c r="E30" s="11"/>
      <c r="F30" s="32" t="s">
        <v>46</v>
      </c>
      <c r="G30" s="4">
        <v>1200000</v>
      </c>
    </row>
    <row r="31" spans="1:7" ht="21.75" customHeight="1" x14ac:dyDescent="0.15">
      <c r="A31" s="37"/>
      <c r="B31" s="4"/>
      <c r="C31" s="11"/>
      <c r="D31" s="3"/>
      <c r="E31" s="11"/>
      <c r="F31" s="2" t="s">
        <v>47</v>
      </c>
      <c r="G31" s="4">
        <v>3000</v>
      </c>
    </row>
    <row r="32" spans="1:7" ht="21.75" customHeight="1" x14ac:dyDescent="0.15">
      <c r="A32" s="36"/>
      <c r="B32" s="7"/>
      <c r="C32" s="11"/>
      <c r="D32" s="3"/>
      <c r="E32" s="11"/>
      <c r="F32" s="6"/>
      <c r="G32" s="44"/>
    </row>
    <row r="33" spans="1:7" ht="21.75" customHeight="1" x14ac:dyDescent="0.15">
      <c r="A33" s="36">
        <v>18</v>
      </c>
      <c r="B33" s="7" t="s">
        <v>63</v>
      </c>
      <c r="C33" s="8">
        <v>582000</v>
      </c>
      <c r="D33" s="8">
        <v>648000</v>
      </c>
      <c r="E33" s="8">
        <f>SUM(C33-D33)</f>
        <v>-66000</v>
      </c>
      <c r="F33" s="16"/>
      <c r="G33" s="10"/>
    </row>
    <row r="34" spans="1:7" ht="21.75" customHeight="1" x14ac:dyDescent="0.15">
      <c r="A34" s="25"/>
      <c r="B34" s="14" t="s">
        <v>12</v>
      </c>
      <c r="C34" s="8">
        <f>SUM(C5,C7,C8,C11,C13,C16,C18,C19,C20,C21,C22,C23,C25,C27,C33,C26,C24)</f>
        <v>106175000</v>
      </c>
      <c r="D34" s="8">
        <f>SUM(D5,D7,D8,D11,D13,D16,D18,D19,D20,D21,D22,D23,D25,D27,D33,D26,D24)</f>
        <v>106984000</v>
      </c>
      <c r="E34" s="8">
        <f>SUM(E5,E7,E8,E11,E13,E16,E18,E19,E20,E21,E22,E23,E25,E27,E33,E26,E24)</f>
        <v>-809000</v>
      </c>
      <c r="F34" s="16"/>
      <c r="G34" s="10"/>
    </row>
  </sheetData>
  <mergeCells count="3">
    <mergeCell ref="F4:G4"/>
    <mergeCell ref="A4:B4"/>
    <mergeCell ref="A1:G1"/>
  </mergeCells>
  <phoneticPr fontId="3"/>
  <printOptions horizontalCentered="1"/>
  <pageMargins left="0.31496062992125984" right="0.16" top="0.74803149606299213" bottom="0.74803149606299213" header="0.31496062992125984" footer="0.31496062992125984"/>
  <pageSetup paperSize="9" scale="95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view="pageBreakPreview" topLeftCell="A3" zoomScale="75" zoomScaleSheetLayoutView="75" workbookViewId="0">
      <selection activeCell="C20" sqref="C20"/>
    </sheetView>
  </sheetViews>
  <sheetFormatPr defaultRowHeight="13.5" x14ac:dyDescent="0.15"/>
  <cols>
    <col min="1" max="1" width="25" style="1" customWidth="1"/>
    <col min="2" max="4" width="13.875" style="1" customWidth="1"/>
    <col min="5" max="5" width="10.25" style="1" customWidth="1"/>
    <col min="6" max="6" width="10.125" style="1" customWidth="1"/>
    <col min="7" max="16384" width="9" style="1"/>
  </cols>
  <sheetData>
    <row r="1" spans="1:7" ht="24" customHeight="1" x14ac:dyDescent="0.15">
      <c r="A1" s="48" t="s">
        <v>70</v>
      </c>
      <c r="B1" s="48"/>
      <c r="C1" s="48"/>
      <c r="D1" s="48"/>
      <c r="E1" s="48"/>
      <c r="F1" s="48"/>
      <c r="G1" s="38"/>
    </row>
    <row r="2" spans="1:7" ht="20.25" customHeight="1" x14ac:dyDescent="0.15">
      <c r="A2" s="30"/>
      <c r="B2" s="30"/>
      <c r="C2" s="30"/>
      <c r="D2" s="30"/>
      <c r="E2" s="30"/>
      <c r="F2" s="30"/>
      <c r="G2" s="38"/>
    </row>
    <row r="3" spans="1:7" ht="20.25" customHeight="1" x14ac:dyDescent="0.15">
      <c r="A3" s="1" t="s">
        <v>13</v>
      </c>
      <c r="F3" s="24" t="s">
        <v>33</v>
      </c>
    </row>
    <row r="4" spans="1:7" ht="20.25" customHeight="1" x14ac:dyDescent="0.15">
      <c r="A4" s="25" t="s">
        <v>2</v>
      </c>
      <c r="B4" s="25" t="s">
        <v>3</v>
      </c>
      <c r="C4" s="9" t="s">
        <v>4</v>
      </c>
      <c r="D4" s="14" t="s">
        <v>5</v>
      </c>
      <c r="E4" s="46" t="s">
        <v>35</v>
      </c>
      <c r="F4" s="47"/>
    </row>
    <row r="5" spans="1:7" ht="20.25" customHeight="1" x14ac:dyDescent="0.15">
      <c r="A5" s="19" t="s">
        <v>14</v>
      </c>
      <c r="B5" s="19"/>
      <c r="C5" s="17"/>
      <c r="D5" s="21"/>
      <c r="E5" s="16"/>
      <c r="F5" s="10"/>
    </row>
    <row r="6" spans="1:7" ht="20.25" customHeight="1" x14ac:dyDescent="0.15">
      <c r="A6" s="16" t="s">
        <v>15</v>
      </c>
      <c r="B6" s="16">
        <v>22683000</v>
      </c>
      <c r="C6" s="8">
        <v>23001000</v>
      </c>
      <c r="D6" s="10">
        <f>SUM(B6-C6)</f>
        <v>-318000</v>
      </c>
      <c r="E6" s="16"/>
      <c r="F6" s="10"/>
    </row>
    <row r="7" spans="1:7" ht="20.25" customHeight="1" x14ac:dyDescent="0.15">
      <c r="A7" s="8" t="s">
        <v>16</v>
      </c>
      <c r="B7" s="8">
        <v>3958000</v>
      </c>
      <c r="C7" s="8">
        <v>4710000</v>
      </c>
      <c r="D7" s="8">
        <f t="shared" ref="D7:D24" si="0">SUM(B7-C7)</f>
        <v>-752000</v>
      </c>
      <c r="E7" s="16"/>
      <c r="F7" s="10"/>
    </row>
    <row r="8" spans="1:7" ht="20.25" customHeight="1" x14ac:dyDescent="0.15">
      <c r="A8" s="2" t="s">
        <v>17</v>
      </c>
      <c r="B8" s="2">
        <f>SUM(B9:B12)</f>
        <v>37788000</v>
      </c>
      <c r="C8" s="11">
        <f>SUM(C9:C12)</f>
        <v>37725000</v>
      </c>
      <c r="D8" s="4">
        <f>SUM(B8-C8)</f>
        <v>63000</v>
      </c>
      <c r="E8" s="19"/>
      <c r="F8" s="21"/>
    </row>
    <row r="9" spans="1:7" ht="20.25" customHeight="1" x14ac:dyDescent="0.15">
      <c r="A9" s="2" t="s">
        <v>65</v>
      </c>
      <c r="B9" s="26">
        <v>6337000</v>
      </c>
      <c r="C9" s="18">
        <v>6441000</v>
      </c>
      <c r="D9" s="28">
        <f>SUM(B9-C9)</f>
        <v>-104000</v>
      </c>
      <c r="E9" s="2"/>
      <c r="F9" s="4"/>
    </row>
    <row r="10" spans="1:7" ht="20.25" customHeight="1" x14ac:dyDescent="0.15">
      <c r="A10" s="2" t="s">
        <v>18</v>
      </c>
      <c r="B10" s="26">
        <v>2350000</v>
      </c>
      <c r="C10" s="18">
        <v>2286000</v>
      </c>
      <c r="D10" s="28">
        <f t="shared" ref="D10:D11" si="1">SUM(B10-C10)</f>
        <v>64000</v>
      </c>
      <c r="E10" s="2"/>
      <c r="F10" s="4"/>
    </row>
    <row r="11" spans="1:7" ht="20.25" customHeight="1" x14ac:dyDescent="0.15">
      <c r="A11" s="2" t="s">
        <v>19</v>
      </c>
      <c r="B11" s="26">
        <v>20096000</v>
      </c>
      <c r="C11" s="18">
        <v>20332000</v>
      </c>
      <c r="D11" s="28">
        <f t="shared" si="1"/>
        <v>-236000</v>
      </c>
      <c r="E11" s="2"/>
      <c r="F11" s="4"/>
    </row>
    <row r="12" spans="1:7" ht="20.25" customHeight="1" x14ac:dyDescent="0.15">
      <c r="A12" s="6" t="s">
        <v>20</v>
      </c>
      <c r="B12" s="27">
        <v>9005000</v>
      </c>
      <c r="C12" s="22">
        <v>8666000</v>
      </c>
      <c r="D12" s="29">
        <f>SUM(B12-C12)</f>
        <v>339000</v>
      </c>
      <c r="E12" s="6"/>
      <c r="F12" s="7"/>
    </row>
    <row r="13" spans="1:7" ht="20.25" customHeight="1" x14ac:dyDescent="0.15">
      <c r="A13" s="8" t="s">
        <v>21</v>
      </c>
      <c r="B13" s="8">
        <v>2000000</v>
      </c>
      <c r="C13" s="8">
        <v>2000000</v>
      </c>
      <c r="D13" s="8">
        <f t="shared" si="0"/>
        <v>0</v>
      </c>
      <c r="E13" s="16"/>
      <c r="F13" s="10"/>
    </row>
    <row r="14" spans="1:7" ht="20.25" customHeight="1" x14ac:dyDescent="0.15">
      <c r="A14" s="8" t="s">
        <v>22</v>
      </c>
      <c r="B14" s="8">
        <v>98000</v>
      </c>
      <c r="C14" s="8">
        <v>86000</v>
      </c>
      <c r="D14" s="8">
        <f t="shared" si="0"/>
        <v>12000</v>
      </c>
      <c r="E14" s="16"/>
      <c r="F14" s="10"/>
    </row>
    <row r="15" spans="1:7" ht="20.25" customHeight="1" x14ac:dyDescent="0.15">
      <c r="A15" s="8" t="s">
        <v>23</v>
      </c>
      <c r="B15" s="8">
        <v>1607000</v>
      </c>
      <c r="C15" s="8">
        <v>1960000</v>
      </c>
      <c r="D15" s="8">
        <f t="shared" si="0"/>
        <v>-353000</v>
      </c>
      <c r="E15" s="16"/>
      <c r="F15" s="10"/>
    </row>
    <row r="16" spans="1:7" ht="20.25" customHeight="1" x14ac:dyDescent="0.15">
      <c r="A16" s="8" t="s">
        <v>24</v>
      </c>
      <c r="B16" s="8">
        <v>3318000</v>
      </c>
      <c r="C16" s="8">
        <v>3219000</v>
      </c>
      <c r="D16" s="8">
        <f t="shared" si="0"/>
        <v>99000</v>
      </c>
      <c r="E16" s="16"/>
      <c r="F16" s="10"/>
    </row>
    <row r="17" spans="1:6" ht="20.25" customHeight="1" x14ac:dyDescent="0.15">
      <c r="A17" s="8" t="s">
        <v>25</v>
      </c>
      <c r="B17" s="8"/>
      <c r="C17" s="8"/>
      <c r="D17" s="8"/>
      <c r="E17" s="16"/>
      <c r="F17" s="10"/>
    </row>
    <row r="18" spans="1:6" ht="20.25" customHeight="1" x14ac:dyDescent="0.15">
      <c r="A18" s="8" t="s">
        <v>26</v>
      </c>
      <c r="B18" s="8">
        <v>27981000</v>
      </c>
      <c r="C18" s="8">
        <v>27491000</v>
      </c>
      <c r="D18" s="8">
        <f t="shared" si="0"/>
        <v>490000</v>
      </c>
      <c r="E18" s="16"/>
      <c r="F18" s="10"/>
    </row>
    <row r="19" spans="1:6" ht="20.25" customHeight="1" x14ac:dyDescent="0.15">
      <c r="A19" s="8" t="s">
        <v>27</v>
      </c>
      <c r="B19" s="8">
        <v>1262000</v>
      </c>
      <c r="C19" s="8">
        <v>1598000</v>
      </c>
      <c r="D19" s="8">
        <f t="shared" si="0"/>
        <v>-336000</v>
      </c>
      <c r="E19" s="16"/>
      <c r="F19" s="10"/>
    </row>
    <row r="20" spans="1:6" ht="20.25" customHeight="1" x14ac:dyDescent="0.15">
      <c r="A20" s="8" t="s">
        <v>28</v>
      </c>
      <c r="B20" s="8">
        <v>1074000</v>
      </c>
      <c r="C20" s="8">
        <v>1129000</v>
      </c>
      <c r="D20" s="8">
        <f t="shared" si="0"/>
        <v>-55000</v>
      </c>
      <c r="E20" s="16"/>
      <c r="F20" s="10"/>
    </row>
    <row r="21" spans="1:6" ht="20.25" customHeight="1" x14ac:dyDescent="0.15">
      <c r="A21" s="8" t="s">
        <v>29</v>
      </c>
      <c r="B21" s="8">
        <v>2106000</v>
      </c>
      <c r="C21" s="8">
        <v>1512000</v>
      </c>
      <c r="D21" s="8">
        <f t="shared" si="0"/>
        <v>594000</v>
      </c>
      <c r="E21" s="16"/>
      <c r="F21" s="10"/>
    </row>
    <row r="22" spans="1:6" ht="20.25" customHeight="1" x14ac:dyDescent="0.15">
      <c r="A22" s="8" t="s">
        <v>30</v>
      </c>
      <c r="B22" s="8"/>
      <c r="C22" s="8"/>
      <c r="D22" s="8">
        <f t="shared" si="0"/>
        <v>0</v>
      </c>
      <c r="E22" s="16"/>
      <c r="F22" s="10"/>
    </row>
    <row r="23" spans="1:6" ht="20.25" customHeight="1" x14ac:dyDescent="0.15">
      <c r="A23" s="8" t="s">
        <v>31</v>
      </c>
      <c r="B23" s="8">
        <v>1800000</v>
      </c>
      <c r="C23" s="8">
        <v>2303000</v>
      </c>
      <c r="D23" s="8">
        <f t="shared" si="0"/>
        <v>-503000</v>
      </c>
      <c r="E23" s="16" t="s">
        <v>69</v>
      </c>
      <c r="F23" s="10"/>
    </row>
    <row r="24" spans="1:6" ht="20.25" customHeight="1" x14ac:dyDescent="0.15">
      <c r="A24" s="8" t="s">
        <v>80</v>
      </c>
      <c r="B24" s="15">
        <v>500000</v>
      </c>
      <c r="C24" s="8">
        <v>250000</v>
      </c>
      <c r="D24" s="8">
        <f t="shared" si="0"/>
        <v>250000</v>
      </c>
      <c r="E24" s="16"/>
      <c r="F24" s="10"/>
    </row>
    <row r="25" spans="1:6" ht="20.25" customHeight="1" x14ac:dyDescent="0.15">
      <c r="A25" s="9" t="s">
        <v>32</v>
      </c>
      <c r="B25" s="8">
        <f>SUM(B6,B7,B8,B13,B14,B15,B16,B18,B19,B20,B21,B23,B24)</f>
        <v>106175000</v>
      </c>
      <c r="C25" s="8">
        <f>SUM(C6,C7,C8,C13,C14,C15,C16,C18,C19,C20,C21,C23,C24)</f>
        <v>106984000</v>
      </c>
      <c r="D25" s="8">
        <f>SUM(B25-C25)</f>
        <v>-809000</v>
      </c>
      <c r="E25" s="16"/>
      <c r="F25" s="10"/>
    </row>
  </sheetData>
  <mergeCells count="2">
    <mergeCell ref="E4:F4"/>
    <mergeCell ref="A1:F1"/>
  </mergeCells>
  <phoneticPr fontId="3"/>
  <printOptions horizontalCentered="1"/>
  <pageMargins left="0.35433070866141736" right="0.19685039370078741" top="0.74803149606299213" bottom="0.74803149606299213" header="0.31496062992125984" footer="0.31496062992125984"/>
  <pageSetup paperSize="9" scale="95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workbookViewId="0">
      <selection activeCell="K35" sqref="K35"/>
    </sheetView>
  </sheetViews>
  <sheetFormatPr defaultRowHeight="13.5" x14ac:dyDescent="0.15"/>
  <cols>
    <col min="1" max="1" width="3.875" style="34" customWidth="1"/>
    <col min="2" max="2" width="25" style="1" customWidth="1"/>
    <col min="3" max="5" width="13.875" style="1" customWidth="1"/>
    <col min="6" max="6" width="22.75" style="1" customWidth="1"/>
    <col min="7" max="7" width="12.375" style="3" customWidth="1"/>
    <col min="8" max="10" width="9" style="1"/>
    <col min="11" max="11" width="12.875" style="1" customWidth="1"/>
    <col min="12" max="16384" width="9" style="1"/>
  </cols>
  <sheetData>
    <row r="1" spans="1:7" ht="25.5" customHeight="1" x14ac:dyDescent="0.15">
      <c r="A1" s="48" t="s">
        <v>71</v>
      </c>
      <c r="B1" s="48"/>
      <c r="C1" s="48"/>
      <c r="D1" s="48"/>
      <c r="E1" s="48"/>
      <c r="F1" s="48"/>
      <c r="G1" s="48"/>
    </row>
    <row r="2" spans="1:7" x14ac:dyDescent="0.15">
      <c r="G2" s="24" t="s">
        <v>0</v>
      </c>
    </row>
    <row r="3" spans="1:7" x14ac:dyDescent="0.15">
      <c r="A3" s="39" t="s">
        <v>1</v>
      </c>
      <c r="G3" s="24" t="s">
        <v>33</v>
      </c>
    </row>
    <row r="4" spans="1:7" ht="21.75" customHeight="1" x14ac:dyDescent="0.15">
      <c r="A4" s="46" t="s">
        <v>2</v>
      </c>
      <c r="B4" s="47"/>
      <c r="C4" s="13" t="s">
        <v>3</v>
      </c>
      <c r="D4" s="9" t="s">
        <v>4</v>
      </c>
      <c r="E4" s="9" t="s">
        <v>34</v>
      </c>
      <c r="F4" s="46" t="s">
        <v>35</v>
      </c>
      <c r="G4" s="47"/>
    </row>
    <row r="5" spans="1:7" ht="21.75" customHeight="1" x14ac:dyDescent="0.15">
      <c r="A5" s="35">
        <v>1</v>
      </c>
      <c r="B5" s="21" t="s">
        <v>48</v>
      </c>
      <c r="C5" s="3">
        <f>SUM(G5:G6)</f>
        <v>4450000</v>
      </c>
      <c r="D5" s="11">
        <v>4400000</v>
      </c>
      <c r="E5" s="11">
        <f>SUM(C5-D5)</f>
        <v>50000</v>
      </c>
      <c r="F5" s="19" t="s">
        <v>36</v>
      </c>
      <c r="G5" s="21">
        <v>3980000</v>
      </c>
    </row>
    <row r="6" spans="1:7" ht="21.75" customHeight="1" x14ac:dyDescent="0.15">
      <c r="A6" s="36"/>
      <c r="B6" s="7"/>
      <c r="C6" s="3"/>
      <c r="D6" s="11"/>
      <c r="E6" s="12"/>
      <c r="F6" s="6" t="s">
        <v>37</v>
      </c>
      <c r="G6" s="7">
        <v>470000</v>
      </c>
    </row>
    <row r="7" spans="1:7" ht="21.75" customHeight="1" x14ac:dyDescent="0.15">
      <c r="A7" s="41">
        <v>2</v>
      </c>
      <c r="B7" s="10" t="s">
        <v>49</v>
      </c>
      <c r="C7" s="15">
        <v>1200000</v>
      </c>
      <c r="D7" s="8">
        <v>1200000</v>
      </c>
      <c r="E7" s="10">
        <f>SUM(C7-D7)</f>
        <v>0</v>
      </c>
      <c r="F7" s="16"/>
      <c r="G7" s="10"/>
    </row>
    <row r="8" spans="1:7" ht="21.75" customHeight="1" x14ac:dyDescent="0.15">
      <c r="A8" s="35">
        <v>3</v>
      </c>
      <c r="B8" s="21" t="s">
        <v>50</v>
      </c>
      <c r="C8" s="17">
        <f>SUM(C9,C10)</f>
        <v>30802000</v>
      </c>
      <c r="D8" s="17">
        <v>26406000</v>
      </c>
      <c r="E8" s="21">
        <f>SUM(C8-D8)</f>
        <v>4396000</v>
      </c>
      <c r="F8" s="19"/>
      <c r="G8" s="21"/>
    </row>
    <row r="9" spans="1:7" ht="21.75" customHeight="1" x14ac:dyDescent="0.15">
      <c r="A9" s="37"/>
      <c r="B9" s="4" t="s">
        <v>6</v>
      </c>
      <c r="C9" s="18">
        <v>30801000</v>
      </c>
      <c r="D9" s="5">
        <v>26300000</v>
      </c>
      <c r="E9" s="18">
        <f>SUM(C9-D9)</f>
        <v>4501000</v>
      </c>
      <c r="F9" s="2"/>
      <c r="G9" s="4"/>
    </row>
    <row r="10" spans="1:7" ht="21.75" customHeight="1" x14ac:dyDescent="0.15">
      <c r="A10" s="36"/>
      <c r="B10" s="7" t="s">
        <v>72</v>
      </c>
      <c r="C10" s="22">
        <v>1000</v>
      </c>
      <c r="D10" s="23">
        <v>106000</v>
      </c>
      <c r="E10" s="22">
        <f>SUM(C10-D10)</f>
        <v>-105000</v>
      </c>
      <c r="F10" s="2"/>
      <c r="G10" s="4"/>
    </row>
    <row r="11" spans="1:7" ht="21.75" customHeight="1" x14ac:dyDescent="0.15">
      <c r="A11" s="35">
        <v>4</v>
      </c>
      <c r="B11" s="21" t="s">
        <v>51</v>
      </c>
      <c r="C11" s="4">
        <f>SUM(G11:G13)</f>
        <v>2620000</v>
      </c>
      <c r="D11" s="3">
        <v>2350000</v>
      </c>
      <c r="E11" s="11">
        <f t="shared" ref="E11:E27" si="0">SUM(C11-D11)</f>
        <v>270000</v>
      </c>
      <c r="F11" s="19" t="s">
        <v>38</v>
      </c>
      <c r="G11" s="21">
        <v>1850000</v>
      </c>
    </row>
    <row r="12" spans="1:7" ht="21.75" customHeight="1" x14ac:dyDescent="0.15">
      <c r="A12" s="37"/>
      <c r="B12" s="4"/>
      <c r="C12" s="4"/>
      <c r="D12" s="3"/>
      <c r="E12" s="11">
        <f t="shared" si="0"/>
        <v>0</v>
      </c>
      <c r="F12" s="2" t="s">
        <v>39</v>
      </c>
      <c r="G12" s="4">
        <v>750000</v>
      </c>
    </row>
    <row r="13" spans="1:7" ht="21.75" customHeight="1" x14ac:dyDescent="0.15">
      <c r="A13" s="36"/>
      <c r="B13" s="7"/>
      <c r="C13" s="4"/>
      <c r="D13" s="12"/>
      <c r="E13" s="11"/>
      <c r="F13" s="2" t="s">
        <v>73</v>
      </c>
      <c r="G13" s="4">
        <v>20000</v>
      </c>
    </row>
    <row r="14" spans="1:7" ht="21.75" customHeight="1" x14ac:dyDescent="0.15">
      <c r="A14" s="35">
        <v>5</v>
      </c>
      <c r="B14" s="21" t="s">
        <v>52</v>
      </c>
      <c r="C14" s="17">
        <f>SUM(G14:G16)</f>
        <v>43777000</v>
      </c>
      <c r="D14" s="3">
        <v>30700000</v>
      </c>
      <c r="E14" s="17">
        <f>SUM(C14-D14)</f>
        <v>13077000</v>
      </c>
      <c r="F14" s="19" t="s">
        <v>40</v>
      </c>
      <c r="G14" s="21">
        <v>16565000</v>
      </c>
    </row>
    <row r="15" spans="1:7" ht="21.75" customHeight="1" x14ac:dyDescent="0.15">
      <c r="A15" s="37"/>
      <c r="B15" s="4"/>
      <c r="C15" s="11"/>
      <c r="D15" s="3"/>
      <c r="E15" s="11"/>
      <c r="F15" s="2" t="s">
        <v>41</v>
      </c>
      <c r="G15" s="4">
        <v>26682000</v>
      </c>
    </row>
    <row r="16" spans="1:7" ht="21.75" customHeight="1" x14ac:dyDescent="0.15">
      <c r="A16" s="36"/>
      <c r="B16" s="7"/>
      <c r="C16" s="11"/>
      <c r="D16" s="11"/>
      <c r="E16" s="11"/>
      <c r="F16" s="6" t="s">
        <v>42</v>
      </c>
      <c r="G16" s="7">
        <v>530000</v>
      </c>
    </row>
    <row r="17" spans="1:7" ht="21.75" customHeight="1" x14ac:dyDescent="0.15">
      <c r="A17" s="36"/>
      <c r="B17" s="7" t="s">
        <v>81</v>
      </c>
      <c r="C17" s="8">
        <v>0</v>
      </c>
      <c r="D17" s="8">
        <v>161000</v>
      </c>
      <c r="E17" s="8">
        <f>SUM(C17-D17)</f>
        <v>-161000</v>
      </c>
      <c r="F17" s="6"/>
      <c r="G17" s="7"/>
    </row>
    <row r="18" spans="1:7" ht="21.75" customHeight="1" x14ac:dyDescent="0.15">
      <c r="A18" s="41">
        <v>6</v>
      </c>
      <c r="B18" s="10" t="s">
        <v>54</v>
      </c>
      <c r="C18" s="12">
        <v>1200000</v>
      </c>
      <c r="D18" s="11">
        <v>2000000</v>
      </c>
      <c r="E18" s="8">
        <f t="shared" ref="E18:E30" si="1">SUM(C18-D18)</f>
        <v>-800000</v>
      </c>
      <c r="F18" s="16" t="s">
        <v>8</v>
      </c>
      <c r="G18" s="10"/>
    </row>
    <row r="19" spans="1:7" ht="21.75" customHeight="1" x14ac:dyDescent="0.15">
      <c r="A19" s="41">
        <v>7</v>
      </c>
      <c r="B19" s="10" t="s">
        <v>55</v>
      </c>
      <c r="C19" s="8">
        <v>651000</v>
      </c>
      <c r="D19" s="16">
        <v>651000</v>
      </c>
      <c r="E19" s="8">
        <f t="shared" si="1"/>
        <v>0</v>
      </c>
      <c r="F19" s="16" t="s">
        <v>9</v>
      </c>
      <c r="G19" s="10"/>
    </row>
    <row r="20" spans="1:7" ht="21.75" customHeight="1" x14ac:dyDescent="0.15">
      <c r="A20" s="41">
        <v>8</v>
      </c>
      <c r="B20" s="10" t="s">
        <v>56</v>
      </c>
      <c r="C20" s="8">
        <v>8700000</v>
      </c>
      <c r="D20" s="8">
        <v>9096000</v>
      </c>
      <c r="E20" s="8">
        <f t="shared" si="1"/>
        <v>-396000</v>
      </c>
      <c r="F20" s="16" t="s">
        <v>10</v>
      </c>
      <c r="G20" s="10"/>
    </row>
    <row r="21" spans="1:7" ht="21.75" customHeight="1" x14ac:dyDescent="0.15">
      <c r="A21" s="41">
        <v>9</v>
      </c>
      <c r="B21" s="10" t="s">
        <v>57</v>
      </c>
      <c r="C21" s="8">
        <v>22638000</v>
      </c>
      <c r="D21" s="8">
        <v>22300000</v>
      </c>
      <c r="E21" s="8">
        <f t="shared" si="1"/>
        <v>338000</v>
      </c>
      <c r="F21" s="16" t="s">
        <v>11</v>
      </c>
      <c r="G21" s="10"/>
    </row>
    <row r="22" spans="1:7" ht="21.75" customHeight="1" x14ac:dyDescent="0.15">
      <c r="A22" s="41">
        <v>10</v>
      </c>
      <c r="B22" s="10" t="s">
        <v>74</v>
      </c>
      <c r="C22" s="8">
        <v>149000</v>
      </c>
      <c r="D22" s="8">
        <v>100000</v>
      </c>
      <c r="E22" s="8">
        <f t="shared" si="1"/>
        <v>49000</v>
      </c>
      <c r="F22" s="16"/>
      <c r="G22" s="10"/>
    </row>
    <row r="23" spans="1:7" ht="21.75" customHeight="1" x14ac:dyDescent="0.15">
      <c r="A23" s="41">
        <v>11</v>
      </c>
      <c r="B23" s="10" t="s">
        <v>59</v>
      </c>
      <c r="C23" s="17">
        <v>307000</v>
      </c>
      <c r="D23" s="8">
        <v>240000</v>
      </c>
      <c r="E23" s="8">
        <f t="shared" si="1"/>
        <v>67000</v>
      </c>
      <c r="F23" s="16"/>
      <c r="G23" s="10"/>
    </row>
    <row r="24" spans="1:7" ht="21.75" customHeight="1" x14ac:dyDescent="0.15">
      <c r="A24" s="41">
        <v>12</v>
      </c>
      <c r="B24" s="10" t="s">
        <v>60</v>
      </c>
      <c r="C24" s="16">
        <v>2000</v>
      </c>
      <c r="D24" s="17">
        <v>2000</v>
      </c>
      <c r="E24" s="8">
        <f t="shared" si="1"/>
        <v>0</v>
      </c>
      <c r="F24" s="16"/>
      <c r="G24" s="10"/>
    </row>
    <row r="25" spans="1:7" ht="21.75" customHeight="1" x14ac:dyDescent="0.15">
      <c r="A25" s="45">
        <v>13</v>
      </c>
      <c r="B25" s="7" t="s">
        <v>75</v>
      </c>
      <c r="C25" s="6">
        <v>80000</v>
      </c>
      <c r="D25" s="17">
        <v>0</v>
      </c>
      <c r="E25" s="8">
        <f t="shared" si="1"/>
        <v>80000</v>
      </c>
      <c r="F25" s="6"/>
      <c r="G25" s="7"/>
    </row>
    <row r="26" spans="1:7" ht="21.75" customHeight="1" x14ac:dyDescent="0.15">
      <c r="A26" s="45">
        <v>14</v>
      </c>
      <c r="B26" s="7" t="s">
        <v>76</v>
      </c>
      <c r="C26" s="6">
        <v>140000</v>
      </c>
      <c r="D26" s="17">
        <v>0</v>
      </c>
      <c r="E26" s="8">
        <f t="shared" si="1"/>
        <v>140000</v>
      </c>
      <c r="F26" s="6"/>
      <c r="G26" s="7"/>
    </row>
    <row r="27" spans="1:7" ht="21.75" customHeight="1" x14ac:dyDescent="0.15">
      <c r="A27" s="45">
        <v>15</v>
      </c>
      <c r="B27" s="7" t="s">
        <v>61</v>
      </c>
      <c r="C27" s="12">
        <v>12000</v>
      </c>
      <c r="D27" s="40">
        <v>20000</v>
      </c>
      <c r="E27" s="8">
        <f t="shared" si="1"/>
        <v>-8000</v>
      </c>
      <c r="F27" s="6"/>
      <c r="G27" s="7"/>
    </row>
    <row r="28" spans="1:7" ht="21.75" customHeight="1" x14ac:dyDescent="0.15">
      <c r="A28" s="45">
        <v>16</v>
      </c>
      <c r="B28" s="7" t="s">
        <v>82</v>
      </c>
      <c r="C28" s="8">
        <v>0</v>
      </c>
      <c r="D28" s="40">
        <v>600000</v>
      </c>
      <c r="E28" s="8">
        <f t="shared" si="1"/>
        <v>-600000</v>
      </c>
      <c r="F28" s="2"/>
      <c r="G28" s="4"/>
    </row>
    <row r="29" spans="1:7" ht="21.75" customHeight="1" x14ac:dyDescent="0.15">
      <c r="A29" s="45">
        <v>17</v>
      </c>
      <c r="B29" s="10" t="s">
        <v>62</v>
      </c>
      <c r="C29" s="11">
        <v>2443000</v>
      </c>
      <c r="D29" s="49">
        <v>5367000</v>
      </c>
      <c r="E29" s="8">
        <f t="shared" si="1"/>
        <v>-2924000</v>
      </c>
      <c r="F29" s="19"/>
      <c r="G29" s="21"/>
    </row>
    <row r="30" spans="1:7" ht="21.75" customHeight="1" x14ac:dyDescent="0.15">
      <c r="A30" s="45">
        <v>18</v>
      </c>
      <c r="B30" s="10" t="s">
        <v>63</v>
      </c>
      <c r="C30" s="8">
        <v>842000</v>
      </c>
      <c r="D30" s="8">
        <v>582000</v>
      </c>
      <c r="E30" s="8">
        <f t="shared" si="1"/>
        <v>260000</v>
      </c>
      <c r="F30" s="16"/>
      <c r="G30" s="10"/>
    </row>
    <row r="31" spans="1:7" ht="21.75" customHeight="1" x14ac:dyDescent="0.15">
      <c r="A31" s="41"/>
      <c r="B31" s="42" t="s">
        <v>12</v>
      </c>
      <c r="C31" s="8">
        <f>SUM(C5,C7,C8,C11,C14,C18:C23,C24,C27,C29,C30,C25,C26,C28,C17)</f>
        <v>120013000</v>
      </c>
      <c r="D31" s="8">
        <f>SUM(D5,D7,D8,D11,D14,D18:D23,D24,D27,D29,D30,D25,D26,D28,D17)</f>
        <v>106175000</v>
      </c>
      <c r="E31" s="8">
        <f>SUM(C31-D31)</f>
        <v>13838000</v>
      </c>
      <c r="F31" s="16"/>
      <c r="G31" s="10"/>
    </row>
  </sheetData>
  <mergeCells count="3">
    <mergeCell ref="A1:G1"/>
    <mergeCell ref="A4:B4"/>
    <mergeCell ref="F4:G4"/>
  </mergeCells>
  <phoneticPr fontId="3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tabSelected="1" workbookViewId="0">
      <selection activeCell="F29" sqref="F29"/>
    </sheetView>
  </sheetViews>
  <sheetFormatPr defaultRowHeight="19.5" customHeight="1" x14ac:dyDescent="0.15"/>
  <cols>
    <col min="1" max="1" width="25" style="1" customWidth="1"/>
    <col min="2" max="4" width="13.875" style="1" customWidth="1"/>
    <col min="5" max="5" width="10.25" style="1" customWidth="1"/>
    <col min="6" max="6" width="10.125" style="1" customWidth="1"/>
    <col min="7" max="7" width="9" style="1"/>
    <col min="8" max="8" width="15.625" style="1" customWidth="1"/>
    <col min="9" max="9" width="12.75" style="1" customWidth="1"/>
    <col min="10" max="16384" width="9" style="1"/>
  </cols>
  <sheetData>
    <row r="1" spans="1:11" ht="19.5" customHeight="1" x14ac:dyDescent="0.15">
      <c r="A1" s="48" t="s">
        <v>71</v>
      </c>
      <c r="B1" s="48"/>
      <c r="C1" s="48"/>
      <c r="D1" s="48"/>
      <c r="E1" s="48"/>
      <c r="F1" s="48"/>
      <c r="G1" s="38"/>
      <c r="H1" s="3"/>
      <c r="I1" s="3"/>
      <c r="J1" s="3"/>
      <c r="K1" s="3"/>
    </row>
    <row r="2" spans="1:11" ht="19.5" customHeight="1" x14ac:dyDescent="0.15">
      <c r="A2" s="43"/>
      <c r="B2" s="43"/>
      <c r="C2" s="43"/>
      <c r="D2" s="43"/>
      <c r="E2" s="43"/>
      <c r="F2" s="43"/>
      <c r="G2" s="38"/>
      <c r="H2" s="3"/>
      <c r="I2" s="3"/>
      <c r="J2" s="3"/>
      <c r="K2" s="3"/>
    </row>
    <row r="3" spans="1:11" ht="19.5" customHeight="1" x14ac:dyDescent="0.15">
      <c r="A3" s="1" t="s">
        <v>13</v>
      </c>
      <c r="F3" s="24" t="s">
        <v>33</v>
      </c>
      <c r="H3" s="3"/>
      <c r="I3" s="3"/>
      <c r="J3" s="3"/>
      <c r="K3" s="3"/>
    </row>
    <row r="4" spans="1:11" ht="19.5" customHeight="1" x14ac:dyDescent="0.15">
      <c r="A4" s="41" t="s">
        <v>2</v>
      </c>
      <c r="B4" s="41" t="s">
        <v>3</v>
      </c>
      <c r="C4" s="9" t="s">
        <v>4</v>
      </c>
      <c r="D4" s="42" t="s">
        <v>5</v>
      </c>
      <c r="E4" s="46" t="s">
        <v>35</v>
      </c>
      <c r="F4" s="47"/>
      <c r="H4" s="3"/>
      <c r="I4" s="3"/>
      <c r="J4" s="3"/>
      <c r="K4" s="3"/>
    </row>
    <row r="5" spans="1:11" ht="19.5" customHeight="1" x14ac:dyDescent="0.15">
      <c r="A5" s="19" t="s">
        <v>14</v>
      </c>
      <c r="B5" s="19"/>
      <c r="C5" s="17"/>
      <c r="D5" s="21"/>
      <c r="E5" s="16"/>
      <c r="F5" s="10"/>
      <c r="H5" s="3"/>
      <c r="I5" s="3"/>
      <c r="J5" s="3"/>
      <c r="K5" s="3"/>
    </row>
    <row r="6" spans="1:11" ht="19.5" customHeight="1" x14ac:dyDescent="0.15">
      <c r="A6" s="16" t="s">
        <v>15</v>
      </c>
      <c r="B6" s="16">
        <v>26396000</v>
      </c>
      <c r="C6" s="8">
        <v>22683000</v>
      </c>
      <c r="D6" s="10">
        <f>SUM(B6-C6)</f>
        <v>3713000</v>
      </c>
      <c r="E6" s="16"/>
      <c r="F6" s="10"/>
      <c r="H6" s="3"/>
      <c r="I6" s="3"/>
      <c r="J6" s="3"/>
      <c r="K6" s="3"/>
    </row>
    <row r="7" spans="1:11" ht="19.5" customHeight="1" x14ac:dyDescent="0.15">
      <c r="A7" s="8" t="s">
        <v>16</v>
      </c>
      <c r="B7" s="8">
        <v>4423000</v>
      </c>
      <c r="C7" s="8">
        <v>3958000</v>
      </c>
      <c r="D7" s="10">
        <f t="shared" ref="D7:D23" si="0">SUM(B7-C7)</f>
        <v>465000</v>
      </c>
      <c r="E7" s="16"/>
      <c r="F7" s="10"/>
      <c r="H7" s="3"/>
      <c r="I7" s="3"/>
      <c r="J7" s="3"/>
      <c r="K7" s="3"/>
    </row>
    <row r="8" spans="1:11" ht="19.5" customHeight="1" x14ac:dyDescent="0.15">
      <c r="A8" s="2" t="s">
        <v>17</v>
      </c>
      <c r="B8" s="2">
        <f>SUM(B9:B12)</f>
        <v>49939000</v>
      </c>
      <c r="C8" s="11">
        <v>37788000</v>
      </c>
      <c r="D8" s="4">
        <f>SUM(B8-C8)</f>
        <v>12151000</v>
      </c>
      <c r="E8" s="19"/>
      <c r="F8" s="21"/>
      <c r="H8" s="3"/>
      <c r="I8" s="3"/>
      <c r="J8" s="3"/>
      <c r="K8" s="3"/>
    </row>
    <row r="9" spans="1:11" ht="19.5" customHeight="1" x14ac:dyDescent="0.15">
      <c r="A9" s="2" t="s">
        <v>65</v>
      </c>
      <c r="B9" s="26">
        <v>3977000</v>
      </c>
      <c r="C9" s="18">
        <v>6337000</v>
      </c>
      <c r="D9" s="28">
        <f>SUM(B9-C9)</f>
        <v>-2360000</v>
      </c>
      <c r="E9" s="2"/>
      <c r="F9" s="4"/>
      <c r="H9" s="3"/>
      <c r="I9" s="5"/>
      <c r="J9" s="3"/>
      <c r="K9" s="3"/>
    </row>
    <row r="10" spans="1:11" ht="19.5" customHeight="1" x14ac:dyDescent="0.15">
      <c r="A10" s="2" t="s">
        <v>18</v>
      </c>
      <c r="B10" s="26">
        <v>2771000</v>
      </c>
      <c r="C10" s="18">
        <v>2350000</v>
      </c>
      <c r="D10" s="28">
        <f t="shared" ref="D10:D11" si="1">SUM(B10-C10)</f>
        <v>421000</v>
      </c>
      <c r="E10" s="2"/>
      <c r="F10" s="4"/>
      <c r="H10" s="3"/>
      <c r="I10" s="5"/>
      <c r="J10" s="3"/>
      <c r="K10" s="3"/>
    </row>
    <row r="11" spans="1:11" ht="19.5" customHeight="1" x14ac:dyDescent="0.15">
      <c r="A11" s="2" t="s">
        <v>19</v>
      </c>
      <c r="B11" s="26">
        <v>26682000</v>
      </c>
      <c r="C11" s="18">
        <v>20096000</v>
      </c>
      <c r="D11" s="28">
        <f t="shared" si="1"/>
        <v>6586000</v>
      </c>
      <c r="E11" s="2"/>
      <c r="F11" s="4"/>
      <c r="H11" s="3"/>
      <c r="I11" s="5"/>
      <c r="J11" s="3"/>
      <c r="K11" s="3"/>
    </row>
    <row r="12" spans="1:11" ht="19.5" customHeight="1" x14ac:dyDescent="0.15">
      <c r="A12" s="6" t="s">
        <v>20</v>
      </c>
      <c r="B12" s="27">
        <v>16509000</v>
      </c>
      <c r="C12" s="22">
        <v>9005000</v>
      </c>
      <c r="D12" s="29">
        <f>SUM(B12-C12)</f>
        <v>7504000</v>
      </c>
      <c r="E12" s="6"/>
      <c r="F12" s="7"/>
      <c r="H12" s="3"/>
      <c r="I12" s="5"/>
      <c r="J12" s="3"/>
      <c r="K12" s="3"/>
    </row>
    <row r="13" spans="1:11" ht="19.5" customHeight="1" x14ac:dyDescent="0.15">
      <c r="A13" s="8" t="s">
        <v>21</v>
      </c>
      <c r="B13" s="8">
        <v>1200000</v>
      </c>
      <c r="C13" s="8">
        <v>2000000</v>
      </c>
      <c r="D13" s="10">
        <f t="shared" si="0"/>
        <v>-800000</v>
      </c>
      <c r="E13" s="16"/>
      <c r="F13" s="10"/>
      <c r="H13" s="3"/>
      <c r="I13" s="3"/>
      <c r="J13" s="3"/>
      <c r="K13" s="3"/>
    </row>
    <row r="14" spans="1:11" ht="19.5" customHeight="1" x14ac:dyDescent="0.15">
      <c r="A14" s="8" t="s">
        <v>22</v>
      </c>
      <c r="B14" s="8">
        <v>0</v>
      </c>
      <c r="C14" s="8">
        <v>98000</v>
      </c>
      <c r="D14" s="10">
        <f t="shared" si="0"/>
        <v>-98000</v>
      </c>
      <c r="E14" s="16"/>
      <c r="F14" s="10"/>
      <c r="H14" s="3"/>
      <c r="I14" s="3"/>
      <c r="J14" s="3"/>
      <c r="K14" s="3"/>
    </row>
    <row r="15" spans="1:11" ht="19.5" customHeight="1" x14ac:dyDescent="0.15">
      <c r="A15" s="8" t="s">
        <v>23</v>
      </c>
      <c r="B15" s="8">
        <v>1610000</v>
      </c>
      <c r="C15" s="8">
        <v>1607000</v>
      </c>
      <c r="D15" s="10">
        <f t="shared" si="0"/>
        <v>3000</v>
      </c>
      <c r="E15" s="16"/>
      <c r="F15" s="10"/>
      <c r="H15" s="3"/>
      <c r="I15" s="3"/>
      <c r="J15" s="3"/>
      <c r="K15" s="3"/>
    </row>
    <row r="16" spans="1:11" ht="19.5" customHeight="1" x14ac:dyDescent="0.15">
      <c r="A16" s="8" t="s">
        <v>24</v>
      </c>
      <c r="B16" s="8">
        <v>4526000</v>
      </c>
      <c r="C16" s="8">
        <v>3318000</v>
      </c>
      <c r="D16" s="8">
        <f t="shared" si="0"/>
        <v>1208000</v>
      </c>
      <c r="E16" s="16"/>
      <c r="F16" s="10"/>
      <c r="H16" s="3"/>
      <c r="I16" s="3"/>
      <c r="J16" s="3"/>
      <c r="K16" s="3"/>
    </row>
    <row r="17" spans="1:11" ht="19.5" customHeight="1" x14ac:dyDescent="0.15">
      <c r="A17" s="8" t="s">
        <v>77</v>
      </c>
      <c r="B17" s="8"/>
      <c r="C17" s="8"/>
      <c r="D17" s="8"/>
      <c r="E17" s="16"/>
      <c r="F17" s="10"/>
      <c r="H17" s="3"/>
      <c r="I17" s="3"/>
      <c r="J17" s="3"/>
      <c r="K17" s="3"/>
    </row>
    <row r="18" spans="1:11" ht="19.5" customHeight="1" x14ac:dyDescent="0.15">
      <c r="A18" s="8" t="s">
        <v>26</v>
      </c>
      <c r="B18" s="8">
        <v>28023000</v>
      </c>
      <c r="C18" s="8">
        <v>27981000</v>
      </c>
      <c r="D18" s="8">
        <f t="shared" si="0"/>
        <v>42000</v>
      </c>
      <c r="E18" s="16"/>
      <c r="F18" s="10"/>
      <c r="H18" s="3"/>
      <c r="I18" s="3"/>
      <c r="J18" s="3"/>
      <c r="K18" s="3"/>
    </row>
    <row r="19" spans="1:11" ht="19.5" customHeight="1" x14ac:dyDescent="0.15">
      <c r="A19" s="8" t="s">
        <v>27</v>
      </c>
      <c r="B19" s="8">
        <v>1718000</v>
      </c>
      <c r="C19" s="8">
        <v>1262000</v>
      </c>
      <c r="D19" s="8">
        <f t="shared" si="0"/>
        <v>456000</v>
      </c>
      <c r="E19" s="16"/>
      <c r="F19" s="10"/>
      <c r="H19" s="3"/>
      <c r="I19" s="3"/>
      <c r="J19" s="3"/>
      <c r="K19" s="3"/>
    </row>
    <row r="20" spans="1:11" ht="19.5" customHeight="1" x14ac:dyDescent="0.15">
      <c r="A20" s="8" t="s">
        <v>28</v>
      </c>
      <c r="B20" s="8">
        <v>801000</v>
      </c>
      <c r="C20" s="8">
        <v>1074000</v>
      </c>
      <c r="D20" s="8">
        <f t="shared" si="0"/>
        <v>-273000</v>
      </c>
      <c r="E20" s="16"/>
      <c r="F20" s="10"/>
      <c r="H20" s="3"/>
      <c r="I20" s="3"/>
      <c r="J20" s="3"/>
      <c r="K20" s="3"/>
    </row>
    <row r="21" spans="1:11" ht="19.5" customHeight="1" x14ac:dyDescent="0.15">
      <c r="A21" s="8" t="s">
        <v>29</v>
      </c>
      <c r="B21" s="8">
        <v>1214000</v>
      </c>
      <c r="C21" s="8">
        <v>2106000</v>
      </c>
      <c r="D21" s="8">
        <f t="shared" si="0"/>
        <v>-892000</v>
      </c>
      <c r="E21" s="16"/>
      <c r="F21" s="10"/>
      <c r="H21" s="3"/>
      <c r="I21" s="3"/>
      <c r="J21" s="3"/>
      <c r="K21" s="3"/>
    </row>
    <row r="22" spans="1:11" ht="19.5" customHeight="1" x14ac:dyDescent="0.15">
      <c r="A22" s="8" t="s">
        <v>30</v>
      </c>
      <c r="B22" s="8"/>
      <c r="C22" s="8"/>
      <c r="D22" s="8"/>
      <c r="E22" s="16"/>
      <c r="F22" s="10"/>
      <c r="H22" s="3"/>
      <c r="I22" s="3"/>
      <c r="J22" s="3"/>
      <c r="K22" s="3"/>
    </row>
    <row r="23" spans="1:11" ht="19.5" customHeight="1" x14ac:dyDescent="0.15">
      <c r="A23" s="8" t="s">
        <v>79</v>
      </c>
      <c r="B23" s="15">
        <v>13000</v>
      </c>
      <c r="C23" s="8">
        <v>1800000</v>
      </c>
      <c r="D23" s="8">
        <f t="shared" si="0"/>
        <v>-1787000</v>
      </c>
      <c r="E23" s="16"/>
      <c r="F23" s="10"/>
      <c r="H23" s="3"/>
      <c r="I23" s="3"/>
      <c r="J23" s="3"/>
      <c r="K23" s="3"/>
    </row>
    <row r="24" spans="1:11" ht="19.5" customHeight="1" x14ac:dyDescent="0.15">
      <c r="A24" s="8" t="s">
        <v>78</v>
      </c>
      <c r="B24" s="15">
        <v>150000</v>
      </c>
      <c r="C24" s="8">
        <v>500000</v>
      </c>
      <c r="D24" s="8">
        <f t="shared" ref="D24" si="2">SUM(B24-C24)</f>
        <v>-350000</v>
      </c>
      <c r="E24" s="16"/>
      <c r="F24" s="10"/>
      <c r="H24" s="3"/>
      <c r="I24" s="3"/>
      <c r="J24" s="3"/>
      <c r="K24" s="3"/>
    </row>
    <row r="25" spans="1:11" ht="19.5" customHeight="1" x14ac:dyDescent="0.15">
      <c r="A25" s="9" t="s">
        <v>32</v>
      </c>
      <c r="B25" s="8">
        <f>SUM(B6,B7,B8,B13,B15,B16,B18,B19,B21,B20,B24,B23)</f>
        <v>120013000</v>
      </c>
      <c r="C25" s="8">
        <f>SUM(C6,C7,C8,C13,C15,C16,C18,C19,C21,C20,C14,C23,C24)</f>
        <v>106175000</v>
      </c>
      <c r="D25" s="8">
        <f>SUM(B25-C25)</f>
        <v>13838000</v>
      </c>
      <c r="E25" s="16"/>
      <c r="F25" s="10"/>
      <c r="H25" s="3"/>
      <c r="I25" s="3"/>
      <c r="J25" s="3"/>
      <c r="K25" s="3"/>
    </row>
    <row r="26" spans="1:11" ht="19.5" customHeight="1" x14ac:dyDescent="0.15">
      <c r="H26" s="3"/>
      <c r="I26" s="3"/>
      <c r="J26" s="3"/>
      <c r="K26" s="3"/>
    </row>
    <row r="27" spans="1:11" ht="19.5" customHeight="1" x14ac:dyDescent="0.15">
      <c r="H27" s="3"/>
      <c r="I27" s="3"/>
      <c r="J27" s="3"/>
      <c r="K27" s="3"/>
    </row>
  </sheetData>
  <mergeCells count="2">
    <mergeCell ref="A1:F1"/>
    <mergeCell ref="E4:F4"/>
  </mergeCells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H25収入</vt:lpstr>
      <vt:lpstr>H25支出</vt:lpstr>
      <vt:lpstr>H26収入</vt:lpstr>
      <vt:lpstr>H26支出</vt:lpstr>
      <vt:lpstr>H25支出!Print_Area</vt:lpstr>
    </vt:vector>
  </TitlesOfParts>
  <Company>芳賀町社会福祉協議会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高津戸</dc:creator>
  <cp:lastModifiedBy>芳賀町社会福祉協議会2</cp:lastModifiedBy>
  <cp:lastPrinted>2012-11-28T00:35:07Z</cp:lastPrinted>
  <dcterms:created xsi:type="dcterms:W3CDTF">2012-02-28T07:23:24Z</dcterms:created>
  <dcterms:modified xsi:type="dcterms:W3CDTF">2014-06-10T08:34:28Z</dcterms:modified>
</cp:coreProperties>
</file>