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x150s7\共有フォルダ\ホームページ関係\"/>
    </mc:Choice>
  </mc:AlternateContent>
  <bookViews>
    <workbookView xWindow="0" yWindow="0" windowWidth="20490" windowHeight="7770" activeTab="2"/>
  </bookViews>
  <sheets>
    <sheet name="資金収支計算書" sheetId="1" r:id="rId1"/>
    <sheet name="事業活動計算書" sheetId="2" r:id="rId2"/>
    <sheet name="貸借対照表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2" l="1"/>
  <c r="E95" i="2"/>
  <c r="D95" i="2"/>
  <c r="F92" i="2"/>
  <c r="F96" i="2" s="1"/>
  <c r="E92" i="2"/>
  <c r="E96" i="2" s="1"/>
  <c r="D92" i="2"/>
  <c r="D96" i="2" s="1"/>
  <c r="F88" i="2"/>
  <c r="D88" i="2"/>
  <c r="F85" i="2"/>
  <c r="E85" i="2"/>
  <c r="E88" i="2" s="1"/>
  <c r="D85" i="2"/>
  <c r="F76" i="2"/>
  <c r="E76" i="2"/>
  <c r="D76" i="2"/>
  <c r="F29" i="2"/>
  <c r="F77" i="2" s="1"/>
  <c r="F89" i="2" s="1"/>
  <c r="E29" i="2"/>
  <c r="E77" i="2" s="1"/>
  <c r="E89" i="2" s="1"/>
  <c r="E97" i="2" s="1"/>
  <c r="E99" i="2" s="1"/>
  <c r="E114" i="2" s="1"/>
  <c r="D29" i="2"/>
  <c r="D77" i="2" s="1"/>
  <c r="D89" i="2" s="1"/>
  <c r="D97" i="2" l="1"/>
  <c r="D99" i="2" s="1"/>
  <c r="D114" i="2" s="1"/>
  <c r="F97" i="2"/>
  <c r="F99" i="2" s="1"/>
  <c r="F114" i="2" s="1"/>
  <c r="D5" i="1" l="1"/>
  <c r="E5" i="1"/>
  <c r="F5" i="1" s="1"/>
  <c r="F34" i="1" s="1"/>
  <c r="F84" i="1" s="1"/>
  <c r="F6" i="1"/>
  <c r="F7" i="1"/>
  <c r="D8" i="1"/>
  <c r="E8" i="1"/>
  <c r="F8" i="1"/>
  <c r="F9" i="1"/>
  <c r="D10" i="1"/>
  <c r="E1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D34" i="1"/>
  <c r="D83" i="1"/>
  <c r="E83" i="1"/>
  <c r="F83" i="1"/>
  <c r="D84" i="1"/>
  <c r="D85" i="1"/>
  <c r="E85" i="1"/>
  <c r="E87" i="1" s="1"/>
  <c r="F85" i="1"/>
  <c r="D87" i="1"/>
  <c r="F87" i="1"/>
  <c r="D94" i="1"/>
  <c r="E94" i="1"/>
  <c r="F94" i="1"/>
  <c r="D102" i="1"/>
  <c r="E102" i="1"/>
  <c r="F102" i="1"/>
  <c r="D109" i="1"/>
  <c r="E109" i="1"/>
  <c r="E110" i="1" s="1"/>
  <c r="F109" i="1"/>
  <c r="D110" i="1"/>
  <c r="D112" i="1" s="1"/>
  <c r="D115" i="1" s="1"/>
  <c r="F110" i="1"/>
  <c r="F112" i="1" l="1"/>
  <c r="E34" i="1"/>
  <c r="E84" i="1" s="1"/>
  <c r="E112" i="1" s="1"/>
  <c r="E115" i="1" s="1"/>
</calcChain>
</file>

<file path=xl/sharedStrings.xml><?xml version="1.0" encoding="utf-8"?>
<sst xmlns="http://schemas.openxmlformats.org/spreadsheetml/2006/main" count="601" uniqueCount="298">
  <si>
    <t>勘定科目</t>
  </si>
  <si>
    <t>予算(A)</t>
  </si>
  <si>
    <t>決算(B)</t>
  </si>
  <si>
    <t>差異(A)-(B)</t>
  </si>
  <si>
    <t>備考</t>
  </si>
  <si>
    <t>事</t>
  </si>
  <si>
    <t>収</t>
  </si>
  <si>
    <t>会費収入</t>
  </si>
  <si>
    <t>業</t>
  </si>
  <si>
    <t>入</t>
  </si>
  <si>
    <t xml:space="preserve">  普通会費収入</t>
  </si>
  <si>
    <t>活</t>
  </si>
  <si>
    <t/>
  </si>
  <si>
    <t xml:space="preserve">  賛助会費収入</t>
  </si>
  <si>
    <t>動</t>
  </si>
  <si>
    <t>寄付金収入</t>
  </si>
  <si>
    <t>に</t>
  </si>
  <si>
    <t xml:space="preserve">  寄付金収入</t>
  </si>
  <si>
    <t>よ</t>
  </si>
  <si>
    <t>経常経費補助金収入</t>
  </si>
  <si>
    <t>る</t>
  </si>
  <si>
    <t xml:space="preserve">  県補助金収入</t>
  </si>
  <si>
    <t xml:space="preserve">  町補助金収入</t>
  </si>
  <si>
    <t>支</t>
  </si>
  <si>
    <t xml:space="preserve">  共同募金配分金収入</t>
  </si>
  <si>
    <t>受託金収入</t>
  </si>
  <si>
    <t xml:space="preserve">  町受託金収入</t>
  </si>
  <si>
    <t xml:space="preserve">  県社協受託金収入</t>
  </si>
  <si>
    <t xml:space="preserve">  県共募受託収入</t>
  </si>
  <si>
    <t>貸付事業収入</t>
  </si>
  <si>
    <t xml:space="preserve">  償還金収入</t>
  </si>
  <si>
    <t>事業収入</t>
  </si>
  <si>
    <t xml:space="preserve">  利用料収入</t>
  </si>
  <si>
    <t xml:space="preserve">  手数料収入</t>
  </si>
  <si>
    <t xml:space="preserve">  実習生指導料収入</t>
  </si>
  <si>
    <t>介護保険事業収入</t>
  </si>
  <si>
    <t xml:space="preserve">  居宅介護料収入</t>
  </si>
  <si>
    <t xml:space="preserve">  居宅介護支援介護料収入</t>
  </si>
  <si>
    <t xml:space="preserve">  その他の事業収入</t>
  </si>
  <si>
    <t>雑収入</t>
  </si>
  <si>
    <t xml:space="preserve">  雑収入</t>
  </si>
  <si>
    <t>受取利息配当金収入</t>
  </si>
  <si>
    <t xml:space="preserve">  受取利息配当金収入</t>
  </si>
  <si>
    <t>事業活動収入計(1)</t>
  </si>
  <si>
    <t>人件費支出</t>
  </si>
  <si>
    <t>出</t>
  </si>
  <si>
    <t xml:space="preserve">  役員報酬支出</t>
  </si>
  <si>
    <t xml:space="preserve">  職員給料支出</t>
  </si>
  <si>
    <t xml:space="preserve">  職員賞与支出</t>
  </si>
  <si>
    <t xml:space="preserve">  非常勤職員給与支出</t>
  </si>
  <si>
    <t xml:space="preserve">  退職給付支出</t>
  </si>
  <si>
    <t xml:space="preserve">  法定福利費支出</t>
  </si>
  <si>
    <t>事業費支出</t>
  </si>
  <si>
    <t xml:space="preserve">  給食費支出</t>
  </si>
  <si>
    <t xml:space="preserve">  医薬品費支出</t>
  </si>
  <si>
    <t xml:space="preserve">  保健衛生費支出</t>
  </si>
  <si>
    <t xml:space="preserve">  教養娯楽費支出</t>
  </si>
  <si>
    <t xml:space="preserve">  保育材料費支出</t>
  </si>
  <si>
    <t xml:space="preserve">  保険料支出</t>
  </si>
  <si>
    <t xml:space="preserve">  車輌費支出</t>
  </si>
  <si>
    <t xml:space="preserve">  役職員旅費支出</t>
  </si>
  <si>
    <t xml:space="preserve">  業務委託費支出</t>
  </si>
  <si>
    <t xml:space="preserve">  諸謝金支出</t>
  </si>
  <si>
    <t>事務費支出</t>
  </si>
  <si>
    <t xml:space="preserve">  福利厚生費支出</t>
  </si>
  <si>
    <t xml:space="preserve">  職員被服費支出</t>
  </si>
  <si>
    <t xml:space="preserve">  旅費交通費支出</t>
  </si>
  <si>
    <t xml:space="preserve">  研修研究費支出</t>
  </si>
  <si>
    <t xml:space="preserve">  事務消耗品費支出</t>
  </si>
  <si>
    <t xml:space="preserve">  器具什器費支出</t>
  </si>
  <si>
    <t xml:space="preserve">  印刷製本費支出</t>
  </si>
  <si>
    <t xml:space="preserve">  燃料費支出</t>
  </si>
  <si>
    <t xml:space="preserve">  修繕費支出</t>
  </si>
  <si>
    <t xml:space="preserve">  通信運搬費支出</t>
  </si>
  <si>
    <t xml:space="preserve">  会議費支出</t>
  </si>
  <si>
    <t xml:space="preserve">  広報費支出</t>
  </si>
  <si>
    <t xml:space="preserve">  手数料支出</t>
  </si>
  <si>
    <t xml:space="preserve">  賃借料支出</t>
  </si>
  <si>
    <t xml:space="preserve">  租税公課支出</t>
  </si>
  <si>
    <t xml:space="preserve">  保守料支出</t>
  </si>
  <si>
    <t xml:space="preserve">  渉外費支出</t>
  </si>
  <si>
    <t xml:space="preserve">  諸会費支出</t>
  </si>
  <si>
    <t xml:space="preserve">  雑支出</t>
  </si>
  <si>
    <t>貸付事業支出</t>
  </si>
  <si>
    <t xml:space="preserve">  貸付金支出</t>
  </si>
  <si>
    <t>共同募金配分金事業費</t>
  </si>
  <si>
    <t xml:space="preserve">  一般募金配分金事業費</t>
  </si>
  <si>
    <t xml:space="preserve">  歳末たすけあい配分金事業費</t>
  </si>
  <si>
    <t xml:space="preserve">  返還金支出</t>
  </si>
  <si>
    <t>助成金支出</t>
  </si>
  <si>
    <t xml:space="preserve">  助成金支出</t>
  </si>
  <si>
    <t>事業活動支出計(2)</t>
  </si>
  <si>
    <t>施</t>
  </si>
  <si>
    <t>固定資産売却収入</t>
  </si>
  <si>
    <t>設</t>
  </si>
  <si>
    <t xml:space="preserve">  固定資産売却収入</t>
  </si>
  <si>
    <t>整</t>
  </si>
  <si>
    <t>施設整備等収入計(4)</t>
  </si>
  <si>
    <t>備</t>
  </si>
  <si>
    <t>固定資産取得支出</t>
  </si>
  <si>
    <t>等</t>
  </si>
  <si>
    <t xml:space="preserve">  車輌運搬具取得支出</t>
  </si>
  <si>
    <t xml:space="preserve">  器具及び備品取得支出</t>
  </si>
  <si>
    <t xml:space="preserve">  ソフトウェア取得支出</t>
  </si>
  <si>
    <t>固定資産除却・廃棄支出</t>
  </si>
  <si>
    <t xml:space="preserve">  固定資産除却・廃棄支出</t>
  </si>
  <si>
    <t>施設整備等支出計(5)</t>
  </si>
  <si>
    <t>そ</t>
  </si>
  <si>
    <t>基金積立資産取崩収入</t>
  </si>
  <si>
    <t>の</t>
  </si>
  <si>
    <t xml:space="preserve">  梨の実基金積立資産取崩収入</t>
  </si>
  <si>
    <t>他</t>
  </si>
  <si>
    <t>積立資産取崩収入</t>
  </si>
  <si>
    <t xml:space="preserve">  退職給付引当資産取崩収入</t>
  </si>
  <si>
    <t xml:space="preserve">  介護事業積立資産取崩収入</t>
  </si>
  <si>
    <t xml:space="preserve">  車輌等購入積立資産取崩収入</t>
  </si>
  <si>
    <t>その他の活動収入計(7)</t>
  </si>
  <si>
    <t>基金積立資産支出</t>
  </si>
  <si>
    <t xml:space="preserve">  梨の実基金積立資産支出</t>
  </si>
  <si>
    <t>積立資産支出</t>
  </si>
  <si>
    <t xml:space="preserve">  退職給付引当資産支出</t>
  </si>
  <si>
    <t xml:space="preserve">  介護事業積立資産支出</t>
  </si>
  <si>
    <t xml:space="preserve">  車輌等購入積立資産支出</t>
  </si>
  <si>
    <t>その他の活動支出計(8)</t>
  </si>
  <si>
    <t>予備費支出(10)</t>
  </si>
  <si>
    <t>当期資金収支差額合計(11)=(3)+(6)+(9)-(10)</t>
  </si>
  <si>
    <t>前期末支払資金残高(12)</t>
  </si>
  <si>
    <t>当期末支払資金残高(11)+(12)</t>
  </si>
  <si>
    <t>　  介護報酬収入</t>
    <phoneticPr fontId="1"/>
  </si>
  <si>
    <t xml:space="preserve">  　利用者負担金収入</t>
    <phoneticPr fontId="1"/>
  </si>
  <si>
    <t>事業活動資金収支差額(3)=(1)-(2)</t>
    <phoneticPr fontId="1"/>
  </si>
  <si>
    <t>施設整備等資金収支差額(6)=(4)-(5)</t>
    <phoneticPr fontId="1"/>
  </si>
  <si>
    <t>その他の活動資金収支差額(9)=(7)-(8)</t>
    <phoneticPr fontId="1"/>
  </si>
  <si>
    <t>資金収支計算書</t>
    <rPh sb="0" eb="2">
      <t>シキン</t>
    </rPh>
    <rPh sb="2" eb="4">
      <t>シュウシ</t>
    </rPh>
    <rPh sb="4" eb="7">
      <t>ケイサンショ</t>
    </rPh>
    <phoneticPr fontId="1"/>
  </si>
  <si>
    <t>（自：平成２７年４月１日　　至：平成２８年３月３１日）</t>
    <rPh sb="1" eb="2">
      <t>ジ</t>
    </rPh>
    <rPh sb="3" eb="5">
      <t>ヘイセイ</t>
    </rPh>
    <rPh sb="7" eb="8">
      <t>ネン</t>
    </rPh>
    <rPh sb="9" eb="10">
      <t>ガツ</t>
    </rPh>
    <rPh sb="11" eb="12">
      <t>ヒ</t>
    </rPh>
    <rPh sb="14" eb="15">
      <t>イタル</t>
    </rPh>
    <rPh sb="16" eb="18">
      <t>ヘイセイ</t>
    </rPh>
    <rPh sb="20" eb="21">
      <t>ネン</t>
    </rPh>
    <rPh sb="22" eb="23">
      <t>ガツ</t>
    </rPh>
    <rPh sb="25" eb="26">
      <t>ヒ</t>
    </rPh>
    <phoneticPr fontId="1"/>
  </si>
  <si>
    <t>当年度決算(A)</t>
  </si>
  <si>
    <t>前年度決算(B)</t>
  </si>
  <si>
    <t>増減(A)-(B)</t>
  </si>
  <si>
    <t>サ</t>
  </si>
  <si>
    <t>会費収益</t>
  </si>
  <si>
    <t>｜</t>
  </si>
  <si>
    <t>益</t>
  </si>
  <si>
    <t xml:space="preserve">  普通会費収益</t>
  </si>
  <si>
    <t>ビ</t>
  </si>
  <si>
    <t xml:space="preserve">  賛助会費収益</t>
  </si>
  <si>
    <t>ス</t>
  </si>
  <si>
    <t>寄付金収益</t>
  </si>
  <si>
    <t xml:space="preserve">  寄付金収益</t>
  </si>
  <si>
    <t>経常経費補助金収益</t>
  </si>
  <si>
    <t>増</t>
  </si>
  <si>
    <t xml:space="preserve">  町補助金収益</t>
  </si>
  <si>
    <t>減</t>
  </si>
  <si>
    <t xml:space="preserve">  共同募金配分金収益</t>
  </si>
  <si>
    <t>受託金収益</t>
  </si>
  <si>
    <t>部</t>
  </si>
  <si>
    <t xml:space="preserve">  町受託金収益</t>
  </si>
  <si>
    <t xml:space="preserve">  県社協受託金収益</t>
  </si>
  <si>
    <t xml:space="preserve">  県共募受託金収益</t>
  </si>
  <si>
    <t>事業収益</t>
  </si>
  <si>
    <t xml:space="preserve">  利用料収益</t>
  </si>
  <si>
    <t xml:space="preserve">  手数料収益</t>
  </si>
  <si>
    <t xml:space="preserve">  実習生指導料収益</t>
  </si>
  <si>
    <t>介護保険事業収益</t>
  </si>
  <si>
    <t xml:space="preserve">  居宅介護料収益</t>
  </si>
  <si>
    <t xml:space="preserve">  　介護報酬収益</t>
    <phoneticPr fontId="1"/>
  </si>
  <si>
    <t xml:space="preserve">  　利用者負担金収益</t>
    <phoneticPr fontId="1"/>
  </si>
  <si>
    <t xml:space="preserve">  居宅介護支援介護料収益</t>
  </si>
  <si>
    <t xml:space="preserve">  その他の事業収益</t>
  </si>
  <si>
    <t>雑収益</t>
  </si>
  <si>
    <t xml:space="preserve">  雑収益</t>
  </si>
  <si>
    <t>サービス活動収益計(1)</t>
  </si>
  <si>
    <t>費</t>
  </si>
  <si>
    <t>人件費</t>
  </si>
  <si>
    <t>用</t>
  </si>
  <si>
    <t xml:space="preserve">  役員報酬</t>
  </si>
  <si>
    <t xml:space="preserve">  職員給料</t>
  </si>
  <si>
    <t xml:space="preserve">  職員賞与</t>
  </si>
  <si>
    <t xml:space="preserve">  非常勤職員給与</t>
  </si>
  <si>
    <t xml:space="preserve">  法定福利費</t>
  </si>
  <si>
    <t>事業費</t>
  </si>
  <si>
    <t xml:space="preserve">  給食費</t>
  </si>
  <si>
    <t xml:space="preserve">  医薬品費</t>
  </si>
  <si>
    <t xml:space="preserve">  保健衛生費</t>
  </si>
  <si>
    <t xml:space="preserve">  教養娯楽費</t>
  </si>
  <si>
    <t xml:space="preserve">  保育材料費</t>
  </si>
  <si>
    <t xml:space="preserve">  保険料</t>
  </si>
  <si>
    <t xml:space="preserve">  車輌費</t>
  </si>
  <si>
    <t xml:space="preserve">  役職員旅費</t>
  </si>
  <si>
    <t xml:space="preserve">  業務委託費</t>
  </si>
  <si>
    <t xml:space="preserve">  諸謝金</t>
  </si>
  <si>
    <t>事務費</t>
  </si>
  <si>
    <t xml:space="preserve">  福利厚生費</t>
  </si>
  <si>
    <t xml:space="preserve">  職員被服費</t>
  </si>
  <si>
    <t xml:space="preserve">  旅費交通費</t>
  </si>
  <si>
    <t xml:space="preserve">  研修研究費</t>
  </si>
  <si>
    <t xml:space="preserve">  事務消耗品費</t>
  </si>
  <si>
    <t xml:space="preserve">  器具什器費</t>
  </si>
  <si>
    <t xml:space="preserve">  印刷製本費</t>
  </si>
  <si>
    <t xml:space="preserve">  燃料費</t>
  </si>
  <si>
    <t xml:space="preserve">  修繕費</t>
  </si>
  <si>
    <t xml:space="preserve">  通信運搬費</t>
  </si>
  <si>
    <t xml:space="preserve">  会議費</t>
  </si>
  <si>
    <t xml:space="preserve">  広報費</t>
  </si>
  <si>
    <t xml:space="preserve">  手数料</t>
  </si>
  <si>
    <t xml:space="preserve">  賃借料</t>
  </si>
  <si>
    <t xml:space="preserve">  保守料</t>
  </si>
  <si>
    <t xml:space="preserve">  渉外費</t>
  </si>
  <si>
    <t xml:space="preserve">  諸会費</t>
  </si>
  <si>
    <t xml:space="preserve">  雑費</t>
  </si>
  <si>
    <t>基金積立額</t>
  </si>
  <si>
    <t xml:space="preserve">  梨の実基金積立額</t>
  </si>
  <si>
    <t>減価償却費</t>
  </si>
  <si>
    <t xml:space="preserve">  減価償却費</t>
  </si>
  <si>
    <t>徴収不能額</t>
  </si>
  <si>
    <t>サービス活動費用計(2)</t>
  </si>
  <si>
    <t>サービス活動増減差額(3)=(1)-(2)</t>
  </si>
  <si>
    <t>受取利息配当金収益</t>
  </si>
  <si>
    <t xml:space="preserve">  受取利息配当金収益</t>
  </si>
  <si>
    <t>外</t>
  </si>
  <si>
    <t>サービス活動外収益計(4)</t>
  </si>
  <si>
    <t>サービス活動外費用計(5)</t>
  </si>
  <si>
    <t>サービス活動外増減差額(6)=(4)-(5)</t>
  </si>
  <si>
    <t>経常増減差額(7)=(3)+(6)</t>
  </si>
  <si>
    <t>特</t>
  </si>
  <si>
    <t>固定資産受贈額</t>
  </si>
  <si>
    <t>別</t>
  </si>
  <si>
    <t xml:space="preserve">  固定資産受贈額</t>
  </si>
  <si>
    <t>特別収益計(8)</t>
  </si>
  <si>
    <t>固定資産売却損・処分損</t>
  </si>
  <si>
    <t xml:space="preserve">  車輌運搬具売却損・処分損</t>
  </si>
  <si>
    <t>特別費用計(9)</t>
  </si>
  <si>
    <t>特別増減差額(10)=(8)-(9)</t>
  </si>
  <si>
    <t>当期活動増減差額(11)=(7)+(10)</t>
  </si>
  <si>
    <t>繰</t>
  </si>
  <si>
    <t>前期繰越活動増減差額(12)</t>
  </si>
  <si>
    <t>越</t>
  </si>
  <si>
    <t>当期末繰越活動増減差額(13)=(11)+(12)</t>
  </si>
  <si>
    <t>基本金取崩額(14)</t>
  </si>
  <si>
    <t>基金取崩額(15)</t>
  </si>
  <si>
    <t xml:space="preserve">  梨の実基金取崩額</t>
  </si>
  <si>
    <t xml:space="preserve">  基金取崩額</t>
  </si>
  <si>
    <t>差</t>
  </si>
  <si>
    <t>その他の積立金取崩額(16)</t>
  </si>
  <si>
    <t>額</t>
  </si>
  <si>
    <t xml:space="preserve">  退職給付引当金取崩額</t>
  </si>
  <si>
    <t xml:space="preserve">  介護事業積立金取崩額</t>
  </si>
  <si>
    <t xml:space="preserve">  車輌等購入積立金取崩額</t>
  </si>
  <si>
    <t xml:space="preserve">  その他の積立金取崩額</t>
  </si>
  <si>
    <t>その他の積立金積立額(17)</t>
  </si>
  <si>
    <t xml:space="preserve">  退職給付引当金積立額</t>
  </si>
  <si>
    <t xml:space="preserve">  介護事業積立金積立額</t>
  </si>
  <si>
    <t xml:space="preserve">  車輌等購入積立金積立額</t>
  </si>
  <si>
    <t xml:space="preserve">  その他の積立金積立額</t>
  </si>
  <si>
    <t>次期繰越活動増減差額(18)=(13)+(14)+(15)+(16)-(17)</t>
  </si>
  <si>
    <t>事業活動計算書</t>
    <rPh sb="0" eb="2">
      <t>ジギョウ</t>
    </rPh>
    <rPh sb="2" eb="4">
      <t>カツドウ</t>
    </rPh>
    <rPh sb="4" eb="7">
      <t>ケイサンショ</t>
    </rPh>
    <phoneticPr fontId="1"/>
  </si>
  <si>
    <t>（自：平成２７年４月１日　　至：平成２８年３月３１日）</t>
    <rPh sb="1" eb="2">
      <t>ジ</t>
    </rPh>
    <rPh sb="3" eb="5">
      <t>ヘイセイ</t>
    </rPh>
    <rPh sb="7" eb="8">
      <t>ネン</t>
    </rPh>
    <rPh sb="9" eb="10">
      <t>ガツ</t>
    </rPh>
    <rPh sb="11" eb="12">
      <t>ヒ</t>
    </rPh>
    <rPh sb="14" eb="15">
      <t>イタ</t>
    </rPh>
    <rPh sb="16" eb="18">
      <t>ヘイセイ</t>
    </rPh>
    <rPh sb="20" eb="21">
      <t>ネン</t>
    </rPh>
    <rPh sb="22" eb="23">
      <t>ガツ</t>
    </rPh>
    <rPh sb="25" eb="26">
      <t>ヒ</t>
    </rPh>
    <phoneticPr fontId="1"/>
  </si>
  <si>
    <t>資産の部</t>
  </si>
  <si>
    <t>負債の部</t>
  </si>
  <si>
    <t>科目</t>
  </si>
  <si>
    <t>当年度末</t>
  </si>
  <si>
    <t>前年度末</t>
  </si>
  <si>
    <t>増減</t>
  </si>
  <si>
    <t xml:space="preserve"> 流動資産</t>
  </si>
  <si>
    <t xml:space="preserve"> 流動負債</t>
  </si>
  <si>
    <t xml:space="preserve">   預貯金</t>
  </si>
  <si>
    <t xml:space="preserve">   事業未払金</t>
  </si>
  <si>
    <t xml:space="preserve">   未収金</t>
  </si>
  <si>
    <t xml:space="preserve">   預り金</t>
  </si>
  <si>
    <t xml:space="preserve"> 固定資産</t>
  </si>
  <si>
    <t xml:space="preserve"> 固定負債</t>
  </si>
  <si>
    <t xml:space="preserve"> 基本財産</t>
  </si>
  <si>
    <t xml:space="preserve">   退職給付引当金</t>
  </si>
  <si>
    <t xml:space="preserve">   定期預金</t>
  </si>
  <si>
    <t>負債の部合計</t>
  </si>
  <si>
    <t xml:space="preserve"> その他の固定資産</t>
  </si>
  <si>
    <t>純資産の部</t>
  </si>
  <si>
    <t xml:space="preserve">   建物附属設備</t>
  </si>
  <si>
    <t xml:space="preserve"> 基本金</t>
  </si>
  <si>
    <t xml:space="preserve">   車輌運搬具</t>
  </si>
  <si>
    <t xml:space="preserve">   第一号基本金</t>
  </si>
  <si>
    <t xml:space="preserve">   器具及び備品</t>
  </si>
  <si>
    <t xml:space="preserve"> 基金</t>
  </si>
  <si>
    <t xml:space="preserve">   長期貸付金</t>
  </si>
  <si>
    <t xml:space="preserve">   梨の実基金</t>
  </si>
  <si>
    <t xml:space="preserve">   退職給付引当資産</t>
  </si>
  <si>
    <t xml:space="preserve"> その他の積立金</t>
  </si>
  <si>
    <t xml:space="preserve">   介護事業積立資産</t>
  </si>
  <si>
    <t xml:space="preserve">   介護事業積立金</t>
  </si>
  <si>
    <t xml:space="preserve">   車輌等購入積立資産</t>
  </si>
  <si>
    <t xml:space="preserve">   車輌等購入積立金</t>
  </si>
  <si>
    <t xml:space="preserve">   梨の実基金積立資産</t>
  </si>
  <si>
    <t xml:space="preserve"> 次期繰越活動増減差額</t>
  </si>
  <si>
    <t xml:space="preserve">   (うち当期活動増減差額)</t>
  </si>
  <si>
    <t>純資産の部合計</t>
  </si>
  <si>
    <t>資産の部合計</t>
  </si>
  <si>
    <t>負債及び純資産の部合計</t>
  </si>
  <si>
    <t>貸借対照表</t>
    <rPh sb="0" eb="2">
      <t>タイシャク</t>
    </rPh>
    <rPh sb="2" eb="5">
      <t>タイショウヒョウ</t>
    </rPh>
    <phoneticPr fontId="1"/>
  </si>
  <si>
    <t>（自：平成２７年４月１日　　　至：平成２８年３月３１日）</t>
    <rPh sb="1" eb="2">
      <t>ジ</t>
    </rPh>
    <rPh sb="3" eb="5">
      <t>ヘイセイ</t>
    </rPh>
    <rPh sb="7" eb="8">
      <t>ネン</t>
    </rPh>
    <rPh sb="9" eb="10">
      <t>ガツ</t>
    </rPh>
    <rPh sb="11" eb="12">
      <t>ヒ</t>
    </rPh>
    <rPh sb="15" eb="16">
      <t>イタ</t>
    </rPh>
    <rPh sb="17" eb="19">
      <t>ヘイセイ</t>
    </rPh>
    <rPh sb="21" eb="22">
      <t>ネン</t>
    </rPh>
    <rPh sb="23" eb="24">
      <t>ガツ</t>
    </rPh>
    <rPh sb="26" eb="2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</si>
</sst>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49" fontId="2" fillId="0" borderId="1" xfId="0" applyNumberFormat="1" applyFont="1" applyBorder="1" applyAlignment="1">
      <alignment horizontal="centerContinuous" vertical="top" shrinkToFit="1"/>
    </xf>
    <xf numFmtId="49" fontId="2" fillId="0" borderId="2" xfId="0" applyNumberFormat="1" applyFont="1" applyBorder="1" applyAlignment="1">
      <alignment horizontal="centerContinuous" vertical="top" shrinkToFit="1"/>
    </xf>
    <xf numFmtId="49" fontId="2" fillId="0" borderId="3" xfId="0" applyNumberFormat="1" applyFont="1" applyBorder="1" applyAlignment="1">
      <alignment horizontal="center" vertical="top" shrinkToFit="1"/>
    </xf>
    <xf numFmtId="49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left" vertical="top" shrinkToFit="1"/>
    </xf>
    <xf numFmtId="176" fontId="3" fillId="0" borderId="4" xfId="0" applyNumberFormat="1" applyFont="1" applyBorder="1" applyAlignment="1">
      <alignment horizontal="right"/>
    </xf>
    <xf numFmtId="176" fontId="3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left" vertical="top" shrinkToFit="1"/>
    </xf>
    <xf numFmtId="176" fontId="3" fillId="0" borderId="7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 shrinkToFit="1"/>
    </xf>
    <xf numFmtId="176" fontId="3" fillId="0" borderId="10" xfId="0" applyNumberFormat="1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left" vertical="top" shrinkToFit="1"/>
    </xf>
    <xf numFmtId="176" fontId="3" fillId="0" borderId="13" xfId="0" applyNumberFormat="1" applyFont="1" applyBorder="1" applyAlignment="1">
      <alignment horizontal="right"/>
    </xf>
    <xf numFmtId="176" fontId="3" fillId="0" borderId="14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center" vertical="top"/>
    </xf>
    <xf numFmtId="49" fontId="2" fillId="0" borderId="13" xfId="0" applyNumberFormat="1" applyFont="1" applyBorder="1" applyAlignment="1">
      <alignment horizontal="centerContinuous" vertical="top" shrinkToFit="1"/>
    </xf>
    <xf numFmtId="0" fontId="2" fillId="0" borderId="13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0" fontId="2" fillId="0" borderId="10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center" vertical="top" shrinkToFit="1"/>
    </xf>
    <xf numFmtId="49" fontId="2" fillId="0" borderId="15" xfId="0" applyNumberFormat="1" applyFont="1" applyBorder="1" applyAlignment="1">
      <alignment horizontal="center" vertical="top" shrinkToFit="1"/>
    </xf>
    <xf numFmtId="176" fontId="3" fillId="0" borderId="3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 shrinkToFit="1"/>
    </xf>
    <xf numFmtId="49" fontId="2" fillId="0" borderId="16" xfId="0" applyNumberFormat="1" applyFont="1" applyBorder="1" applyAlignment="1">
      <alignment horizontal="center" vertical="top" shrinkToFit="1"/>
    </xf>
    <xf numFmtId="49" fontId="2" fillId="0" borderId="2" xfId="0" applyNumberFormat="1" applyFont="1" applyBorder="1" applyAlignment="1">
      <alignment horizontal="center" vertical="top" shrinkToFit="1"/>
    </xf>
    <xf numFmtId="176" fontId="3" fillId="0" borderId="16" xfId="0" applyNumberFormat="1" applyFont="1" applyBorder="1" applyAlignment="1">
      <alignment horizontal="right"/>
    </xf>
    <xf numFmtId="0" fontId="2" fillId="0" borderId="16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 shrinkToFit="1"/>
    </xf>
    <xf numFmtId="49" fontId="2" fillId="0" borderId="2" xfId="0" applyNumberFormat="1" applyFont="1" applyBorder="1" applyAlignment="1">
      <alignment horizontal="center" vertical="top" shrinkToFit="1"/>
    </xf>
    <xf numFmtId="49" fontId="2" fillId="0" borderId="13" xfId="0" applyNumberFormat="1" applyFont="1" applyBorder="1" applyAlignment="1">
      <alignment horizontal="center" vertical="top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centerContinuous" vertical="top" shrinkToFit="1"/>
    </xf>
    <xf numFmtId="49" fontId="2" fillId="0" borderId="3" xfId="0" applyNumberFormat="1" applyFont="1" applyBorder="1" applyAlignment="1">
      <alignment horizontal="centerContinuous" vertical="top" shrinkToFit="1"/>
    </xf>
    <xf numFmtId="49" fontId="2" fillId="0" borderId="18" xfId="0" applyNumberFormat="1" applyFont="1" applyBorder="1" applyAlignment="1">
      <alignment horizontal="left" vertical="top" shrinkToFit="1"/>
    </xf>
    <xf numFmtId="49" fontId="2" fillId="0" borderId="19" xfId="0" applyNumberFormat="1" applyFont="1" applyBorder="1" applyAlignment="1">
      <alignment horizontal="left" vertical="top" shrinkToFit="1"/>
    </xf>
    <xf numFmtId="176" fontId="3" fillId="0" borderId="20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 shrinkToFit="1"/>
    </xf>
    <xf numFmtId="49" fontId="2" fillId="0" borderId="9" xfId="0" applyNumberFormat="1" applyFont="1" applyBorder="1" applyAlignment="1">
      <alignment horizontal="left" vertical="top" shrinkToFit="1"/>
    </xf>
    <xf numFmtId="49" fontId="2" fillId="0" borderId="11" xfId="0" applyNumberFormat="1" applyFont="1" applyBorder="1" applyAlignment="1">
      <alignment horizontal="left" vertical="top" shrinkToFit="1"/>
    </xf>
    <xf numFmtId="49" fontId="2" fillId="0" borderId="12" xfId="0" applyNumberFormat="1" applyFont="1" applyBorder="1" applyAlignment="1">
      <alignment horizontal="left" vertical="top" shrinkToFit="1"/>
    </xf>
    <xf numFmtId="49" fontId="2" fillId="0" borderId="14" xfId="0" applyNumberFormat="1" applyFont="1" applyBorder="1" applyAlignment="1">
      <alignment horizontal="left" vertical="top" shrinkToFit="1"/>
    </xf>
    <xf numFmtId="49" fontId="2" fillId="0" borderId="15" xfId="0" applyNumberFormat="1" applyFont="1" applyBorder="1" applyAlignment="1">
      <alignment horizontal="left" vertical="top" shrinkToFit="1"/>
    </xf>
    <xf numFmtId="0" fontId="7" fillId="0" borderId="17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 shrinkToFi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selection activeCell="G1" sqref="G1"/>
    </sheetView>
  </sheetViews>
  <sheetFormatPr defaultRowHeight="13.5" x14ac:dyDescent="0.15"/>
  <cols>
    <col min="1" max="2" width="2.625" customWidth="1"/>
    <col min="3" max="3" width="34.625" customWidth="1"/>
    <col min="4" max="6" width="12.625" customWidth="1"/>
    <col min="7" max="7" width="14.625" customWidth="1"/>
  </cols>
  <sheetData>
    <row r="1" spans="1:7" ht="61.7" customHeight="1" x14ac:dyDescent="0.15"/>
    <row r="2" spans="1:7" ht="21" customHeight="1" x14ac:dyDescent="0.15">
      <c r="A2" s="41" t="s">
        <v>133</v>
      </c>
      <c r="B2" s="41"/>
      <c r="C2" s="41"/>
      <c r="D2" s="41"/>
      <c r="E2" s="41"/>
      <c r="F2" s="41"/>
      <c r="G2" s="41"/>
    </row>
    <row r="3" spans="1:7" ht="18" customHeight="1" x14ac:dyDescent="0.15">
      <c r="A3" s="42" t="s">
        <v>134</v>
      </c>
      <c r="B3" s="42"/>
      <c r="C3" s="42"/>
      <c r="D3" s="42"/>
      <c r="E3" s="42"/>
      <c r="F3" s="42"/>
      <c r="G3" s="42"/>
    </row>
    <row r="4" spans="1:7" x14ac:dyDescent="0.15">
      <c r="A4" s="1"/>
      <c r="B4" s="37" t="s">
        <v>0</v>
      </c>
      <c r="C4" s="38"/>
      <c r="D4" s="4" t="s">
        <v>1</v>
      </c>
      <c r="E4" s="4" t="s">
        <v>2</v>
      </c>
      <c r="F4" s="4" t="s">
        <v>3</v>
      </c>
      <c r="G4" s="4" t="s">
        <v>4</v>
      </c>
    </row>
    <row r="5" spans="1:7" x14ac:dyDescent="0.15">
      <c r="A5" s="5" t="s">
        <v>5</v>
      </c>
      <c r="B5" s="5" t="s">
        <v>6</v>
      </c>
      <c r="C5" s="6" t="s">
        <v>7</v>
      </c>
      <c r="D5" s="7">
        <f>SUM(D6:D7)</f>
        <v>4480000</v>
      </c>
      <c r="E5" s="8">
        <f>SUM(E6:E7)</f>
        <v>4276000</v>
      </c>
      <c r="F5" s="7">
        <f>SUM(D5-E5)</f>
        <v>204000</v>
      </c>
      <c r="G5" s="9"/>
    </row>
    <row r="6" spans="1:7" x14ac:dyDescent="0.15">
      <c r="A6" s="10" t="s">
        <v>8</v>
      </c>
      <c r="B6" s="10" t="s">
        <v>9</v>
      </c>
      <c r="C6" s="11" t="s">
        <v>10</v>
      </c>
      <c r="D6" s="12">
        <v>3980000</v>
      </c>
      <c r="E6" s="13">
        <v>3795000</v>
      </c>
      <c r="F6" s="12">
        <f t="shared" ref="F6:F33" si="0">SUM(D6-E6)</f>
        <v>185000</v>
      </c>
      <c r="G6" s="14"/>
    </row>
    <row r="7" spans="1:7" x14ac:dyDescent="0.15">
      <c r="A7" s="10" t="s">
        <v>11</v>
      </c>
      <c r="B7" s="10" t="s">
        <v>12</v>
      </c>
      <c r="C7" s="15" t="s">
        <v>13</v>
      </c>
      <c r="D7" s="16">
        <v>500000</v>
      </c>
      <c r="E7" s="17">
        <v>481000</v>
      </c>
      <c r="F7" s="16">
        <f t="shared" si="0"/>
        <v>19000</v>
      </c>
      <c r="G7" s="18"/>
    </row>
    <row r="8" spans="1:7" x14ac:dyDescent="0.15">
      <c r="A8" s="10" t="s">
        <v>14</v>
      </c>
      <c r="B8" s="10" t="s">
        <v>12</v>
      </c>
      <c r="C8" s="11" t="s">
        <v>15</v>
      </c>
      <c r="D8" s="12">
        <f>SUM(D9)</f>
        <v>1200000</v>
      </c>
      <c r="E8" s="12">
        <f>SUM(E9)</f>
        <v>1153182</v>
      </c>
      <c r="F8" s="12">
        <f t="shared" si="0"/>
        <v>46818</v>
      </c>
      <c r="G8" s="14"/>
    </row>
    <row r="9" spans="1:7" x14ac:dyDescent="0.15">
      <c r="A9" s="10" t="s">
        <v>16</v>
      </c>
      <c r="B9" s="10" t="s">
        <v>12</v>
      </c>
      <c r="C9" s="15" t="s">
        <v>17</v>
      </c>
      <c r="D9" s="16">
        <v>1200000</v>
      </c>
      <c r="E9" s="17">
        <v>1153182</v>
      </c>
      <c r="F9" s="16">
        <f t="shared" si="0"/>
        <v>46818</v>
      </c>
      <c r="G9" s="18"/>
    </row>
    <row r="10" spans="1:7" x14ac:dyDescent="0.15">
      <c r="A10" s="10" t="s">
        <v>18</v>
      </c>
      <c r="B10" s="10" t="s">
        <v>12</v>
      </c>
      <c r="C10" s="11" t="s">
        <v>19</v>
      </c>
      <c r="D10" s="12">
        <f>SUM(D11:D13)</f>
        <v>33551000</v>
      </c>
      <c r="E10" s="12">
        <f>SUM(E11:E13)</f>
        <v>33256539</v>
      </c>
      <c r="F10" s="12">
        <f t="shared" si="0"/>
        <v>294461</v>
      </c>
      <c r="G10" s="14"/>
    </row>
    <row r="11" spans="1:7" x14ac:dyDescent="0.15">
      <c r="A11" s="10" t="s">
        <v>20</v>
      </c>
      <c r="B11" s="10" t="s">
        <v>12</v>
      </c>
      <c r="C11" s="11" t="s">
        <v>21</v>
      </c>
      <c r="D11" s="12">
        <v>1000</v>
      </c>
      <c r="E11" s="13">
        <v>0</v>
      </c>
      <c r="F11" s="12">
        <f t="shared" si="0"/>
        <v>1000</v>
      </c>
      <c r="G11" s="14"/>
    </row>
    <row r="12" spans="1:7" x14ac:dyDescent="0.15">
      <c r="A12" s="10" t="s">
        <v>6</v>
      </c>
      <c r="B12" s="10" t="s">
        <v>12</v>
      </c>
      <c r="C12" s="11" t="s">
        <v>22</v>
      </c>
      <c r="D12" s="12">
        <v>30760000</v>
      </c>
      <c r="E12" s="13">
        <v>30535000</v>
      </c>
      <c r="F12" s="12">
        <f t="shared" si="0"/>
        <v>225000</v>
      </c>
      <c r="G12" s="14"/>
    </row>
    <row r="13" spans="1:7" x14ac:dyDescent="0.15">
      <c r="A13" s="10" t="s">
        <v>23</v>
      </c>
      <c r="B13" s="10" t="s">
        <v>12</v>
      </c>
      <c r="C13" s="15" t="s">
        <v>24</v>
      </c>
      <c r="D13" s="16">
        <v>2790000</v>
      </c>
      <c r="E13" s="17">
        <v>2721539</v>
      </c>
      <c r="F13" s="16">
        <f t="shared" si="0"/>
        <v>68461</v>
      </c>
      <c r="G13" s="18"/>
    </row>
    <row r="14" spans="1:7" x14ac:dyDescent="0.15">
      <c r="A14" s="10"/>
      <c r="B14" s="10" t="s">
        <v>12</v>
      </c>
      <c r="C14" s="11" t="s">
        <v>25</v>
      </c>
      <c r="D14" s="12">
        <v>55112000</v>
      </c>
      <c r="E14" s="13">
        <v>53432935</v>
      </c>
      <c r="F14" s="12">
        <f t="shared" si="0"/>
        <v>1679065</v>
      </c>
      <c r="G14" s="14"/>
    </row>
    <row r="15" spans="1:7" x14ac:dyDescent="0.15">
      <c r="A15" s="10"/>
      <c r="B15" s="10" t="s">
        <v>12</v>
      </c>
      <c r="C15" s="11" t="s">
        <v>26</v>
      </c>
      <c r="D15" s="12">
        <v>54622000</v>
      </c>
      <c r="E15" s="13">
        <v>52968391</v>
      </c>
      <c r="F15" s="12">
        <f t="shared" si="0"/>
        <v>1653609</v>
      </c>
      <c r="G15" s="14"/>
    </row>
    <row r="16" spans="1:7" x14ac:dyDescent="0.15">
      <c r="A16" s="10"/>
      <c r="B16" s="10" t="s">
        <v>12</v>
      </c>
      <c r="C16" s="11" t="s">
        <v>27</v>
      </c>
      <c r="D16" s="12">
        <v>340000</v>
      </c>
      <c r="E16" s="13">
        <v>330084</v>
      </c>
      <c r="F16" s="12">
        <f t="shared" si="0"/>
        <v>9916</v>
      </c>
      <c r="G16" s="14"/>
    </row>
    <row r="17" spans="1:7" x14ac:dyDescent="0.15">
      <c r="A17" s="10"/>
      <c r="B17" s="10" t="s">
        <v>12</v>
      </c>
      <c r="C17" s="15" t="s">
        <v>28</v>
      </c>
      <c r="D17" s="16">
        <v>150000</v>
      </c>
      <c r="E17" s="17">
        <v>134460</v>
      </c>
      <c r="F17" s="16">
        <f t="shared" si="0"/>
        <v>15540</v>
      </c>
      <c r="G17" s="18"/>
    </row>
    <row r="18" spans="1:7" x14ac:dyDescent="0.15">
      <c r="A18" s="10"/>
      <c r="B18" s="10" t="s">
        <v>12</v>
      </c>
      <c r="C18" s="11" t="s">
        <v>29</v>
      </c>
      <c r="D18" s="12">
        <v>1700000</v>
      </c>
      <c r="E18" s="13">
        <v>1634840</v>
      </c>
      <c r="F18" s="12">
        <f t="shared" si="0"/>
        <v>65160</v>
      </c>
      <c r="G18" s="14"/>
    </row>
    <row r="19" spans="1:7" x14ac:dyDescent="0.15">
      <c r="A19" s="10"/>
      <c r="B19" s="10" t="s">
        <v>12</v>
      </c>
      <c r="C19" s="15" t="s">
        <v>30</v>
      </c>
      <c r="D19" s="16">
        <v>1700000</v>
      </c>
      <c r="E19" s="17">
        <v>1634840</v>
      </c>
      <c r="F19" s="16">
        <f t="shared" si="0"/>
        <v>65160</v>
      </c>
      <c r="G19" s="18"/>
    </row>
    <row r="20" spans="1:7" x14ac:dyDescent="0.15">
      <c r="A20" s="10"/>
      <c r="B20" s="10" t="s">
        <v>12</v>
      </c>
      <c r="C20" s="11" t="s">
        <v>31</v>
      </c>
      <c r="D20" s="12">
        <v>1242000</v>
      </c>
      <c r="E20" s="13">
        <v>1054500</v>
      </c>
      <c r="F20" s="12">
        <f t="shared" si="0"/>
        <v>187500</v>
      </c>
      <c r="G20" s="14"/>
    </row>
    <row r="21" spans="1:7" x14ac:dyDescent="0.15">
      <c r="A21" s="10"/>
      <c r="B21" s="10" t="s">
        <v>12</v>
      </c>
      <c r="C21" s="11" t="s">
        <v>32</v>
      </c>
      <c r="D21" s="12">
        <v>1007000</v>
      </c>
      <c r="E21" s="13">
        <v>844100</v>
      </c>
      <c r="F21" s="12">
        <f t="shared" si="0"/>
        <v>162900</v>
      </c>
      <c r="G21" s="14"/>
    </row>
    <row r="22" spans="1:7" x14ac:dyDescent="0.15">
      <c r="A22" s="10"/>
      <c r="B22" s="10" t="s">
        <v>12</v>
      </c>
      <c r="C22" s="11" t="s">
        <v>33</v>
      </c>
      <c r="D22" s="12">
        <v>200000</v>
      </c>
      <c r="E22" s="13">
        <v>185900</v>
      </c>
      <c r="F22" s="12">
        <f t="shared" si="0"/>
        <v>14100</v>
      </c>
      <c r="G22" s="14"/>
    </row>
    <row r="23" spans="1:7" x14ac:dyDescent="0.15">
      <c r="A23" s="10"/>
      <c r="B23" s="10" t="s">
        <v>12</v>
      </c>
      <c r="C23" s="15" t="s">
        <v>34</v>
      </c>
      <c r="D23" s="16">
        <v>35000</v>
      </c>
      <c r="E23" s="17">
        <v>24500</v>
      </c>
      <c r="F23" s="16">
        <f t="shared" si="0"/>
        <v>10500</v>
      </c>
      <c r="G23" s="18"/>
    </row>
    <row r="24" spans="1:7" x14ac:dyDescent="0.15">
      <c r="A24" s="10"/>
      <c r="B24" s="10" t="s">
        <v>12</v>
      </c>
      <c r="C24" s="11" t="s">
        <v>35</v>
      </c>
      <c r="D24" s="12">
        <v>31883000</v>
      </c>
      <c r="E24" s="13">
        <v>31771303</v>
      </c>
      <c r="F24" s="12">
        <f t="shared" si="0"/>
        <v>111697</v>
      </c>
      <c r="G24" s="14"/>
    </row>
    <row r="25" spans="1:7" x14ac:dyDescent="0.15">
      <c r="A25" s="10"/>
      <c r="B25" s="10" t="s">
        <v>12</v>
      </c>
      <c r="C25" s="11" t="s">
        <v>36</v>
      </c>
      <c r="D25" s="12">
        <v>23384000</v>
      </c>
      <c r="E25" s="13">
        <v>23570703</v>
      </c>
      <c r="F25" s="12">
        <f t="shared" si="0"/>
        <v>-186703</v>
      </c>
      <c r="G25" s="14"/>
    </row>
    <row r="26" spans="1:7" x14ac:dyDescent="0.15">
      <c r="A26" s="10"/>
      <c r="B26" s="10" t="s">
        <v>12</v>
      </c>
      <c r="C26" s="11" t="s">
        <v>128</v>
      </c>
      <c r="D26" s="12">
        <v>21620000</v>
      </c>
      <c r="E26" s="13">
        <v>22017066</v>
      </c>
      <c r="F26" s="12">
        <f t="shared" si="0"/>
        <v>-397066</v>
      </c>
      <c r="G26" s="14"/>
    </row>
    <row r="27" spans="1:7" x14ac:dyDescent="0.15">
      <c r="A27" s="10"/>
      <c r="B27" s="10" t="s">
        <v>12</v>
      </c>
      <c r="C27" s="11" t="s">
        <v>129</v>
      </c>
      <c r="D27" s="12">
        <v>1764000</v>
      </c>
      <c r="E27" s="13">
        <v>1553637</v>
      </c>
      <c r="F27" s="12">
        <f t="shared" si="0"/>
        <v>210363</v>
      </c>
      <c r="G27" s="14"/>
    </row>
    <row r="28" spans="1:7" x14ac:dyDescent="0.15">
      <c r="A28" s="10"/>
      <c r="B28" s="10" t="s">
        <v>12</v>
      </c>
      <c r="C28" s="11" t="s">
        <v>37</v>
      </c>
      <c r="D28" s="12">
        <v>8280000</v>
      </c>
      <c r="E28" s="13">
        <v>7992000</v>
      </c>
      <c r="F28" s="12">
        <f t="shared" si="0"/>
        <v>288000</v>
      </c>
      <c r="G28" s="14"/>
    </row>
    <row r="29" spans="1:7" x14ac:dyDescent="0.15">
      <c r="A29" s="10"/>
      <c r="B29" s="10" t="s">
        <v>12</v>
      </c>
      <c r="C29" s="15" t="s">
        <v>38</v>
      </c>
      <c r="D29" s="16">
        <v>219000</v>
      </c>
      <c r="E29" s="17">
        <v>208600</v>
      </c>
      <c r="F29" s="16">
        <f t="shared" si="0"/>
        <v>10400</v>
      </c>
      <c r="G29" s="18"/>
    </row>
    <row r="30" spans="1:7" x14ac:dyDescent="0.15">
      <c r="A30" s="10"/>
      <c r="B30" s="10" t="s">
        <v>12</v>
      </c>
      <c r="C30" s="11" t="s">
        <v>39</v>
      </c>
      <c r="D30" s="12">
        <v>12000</v>
      </c>
      <c r="E30" s="13">
        <v>0</v>
      </c>
      <c r="F30" s="12">
        <f t="shared" si="0"/>
        <v>12000</v>
      </c>
      <c r="G30" s="14"/>
    </row>
    <row r="31" spans="1:7" x14ac:dyDescent="0.15">
      <c r="A31" s="10"/>
      <c r="B31" s="10" t="s">
        <v>12</v>
      </c>
      <c r="C31" s="15" t="s">
        <v>40</v>
      </c>
      <c r="D31" s="16">
        <v>12000</v>
      </c>
      <c r="E31" s="17">
        <v>0</v>
      </c>
      <c r="F31" s="16">
        <f t="shared" si="0"/>
        <v>12000</v>
      </c>
      <c r="G31" s="18"/>
    </row>
    <row r="32" spans="1:7" x14ac:dyDescent="0.15">
      <c r="A32" s="10"/>
      <c r="B32" s="10" t="s">
        <v>12</v>
      </c>
      <c r="C32" s="11" t="s">
        <v>41</v>
      </c>
      <c r="D32" s="12">
        <v>444000</v>
      </c>
      <c r="E32" s="13">
        <v>425129</v>
      </c>
      <c r="F32" s="12">
        <f t="shared" si="0"/>
        <v>18871</v>
      </c>
      <c r="G32" s="14"/>
    </row>
    <row r="33" spans="1:7" x14ac:dyDescent="0.15">
      <c r="A33" s="10"/>
      <c r="B33" s="10" t="s">
        <v>12</v>
      </c>
      <c r="C33" s="19" t="s">
        <v>42</v>
      </c>
      <c r="D33" s="20">
        <v>444000</v>
      </c>
      <c r="E33" s="21">
        <v>425129</v>
      </c>
      <c r="F33" s="20">
        <f t="shared" si="0"/>
        <v>18871</v>
      </c>
      <c r="G33" s="22"/>
    </row>
    <row r="34" spans="1:7" x14ac:dyDescent="0.15">
      <c r="A34" s="10"/>
      <c r="B34" s="23" t="s">
        <v>12</v>
      </c>
      <c r="C34" s="39" t="s">
        <v>43</v>
      </c>
      <c r="D34" s="20">
        <f>SUM(D5,D8,D10,D14,D18,D20,D24,D30,D32)</f>
        <v>129624000</v>
      </c>
      <c r="E34" s="20">
        <f>SUM(E5,E8,E10,E14,E18,E20,E24,E30,E32)</f>
        <v>127004428</v>
      </c>
      <c r="F34" s="20">
        <f>SUM(F5,F8,F10,F14,F18,F20,F24,F30,F32)</f>
        <v>2619572</v>
      </c>
      <c r="G34" s="25"/>
    </row>
    <row r="35" spans="1:7" x14ac:dyDescent="0.15">
      <c r="A35" s="10"/>
      <c r="B35" s="10" t="s">
        <v>23</v>
      </c>
      <c r="C35" s="11" t="s">
        <v>44</v>
      </c>
      <c r="D35" s="12">
        <v>104451000</v>
      </c>
      <c r="E35" s="12">
        <v>102030586</v>
      </c>
      <c r="F35" s="12">
        <v>2420414</v>
      </c>
      <c r="G35" s="26"/>
    </row>
    <row r="36" spans="1:7" x14ac:dyDescent="0.15">
      <c r="A36" s="10"/>
      <c r="B36" s="10" t="s">
        <v>45</v>
      </c>
      <c r="C36" s="11" t="s">
        <v>46</v>
      </c>
      <c r="D36" s="12">
        <v>510000</v>
      </c>
      <c r="E36" s="12">
        <v>502000</v>
      </c>
      <c r="F36" s="12">
        <v>8000</v>
      </c>
      <c r="G36" s="26"/>
    </row>
    <row r="37" spans="1:7" x14ac:dyDescent="0.15">
      <c r="A37" s="10"/>
      <c r="B37" s="10" t="s">
        <v>12</v>
      </c>
      <c r="C37" s="11" t="s">
        <v>47</v>
      </c>
      <c r="D37" s="12">
        <v>50534000</v>
      </c>
      <c r="E37" s="12">
        <v>50025391</v>
      </c>
      <c r="F37" s="12">
        <v>508609</v>
      </c>
      <c r="G37" s="26"/>
    </row>
    <row r="38" spans="1:7" x14ac:dyDescent="0.15">
      <c r="A38" s="10"/>
      <c r="B38" s="10" t="s">
        <v>12</v>
      </c>
      <c r="C38" s="11" t="s">
        <v>48</v>
      </c>
      <c r="D38" s="12">
        <v>13192000</v>
      </c>
      <c r="E38" s="12">
        <v>13188934</v>
      </c>
      <c r="F38" s="12">
        <v>3066</v>
      </c>
      <c r="G38" s="26"/>
    </row>
    <row r="39" spans="1:7" x14ac:dyDescent="0.15">
      <c r="A39" s="10"/>
      <c r="B39" s="10" t="s">
        <v>12</v>
      </c>
      <c r="C39" s="11" t="s">
        <v>49</v>
      </c>
      <c r="D39" s="12">
        <v>29935000</v>
      </c>
      <c r="E39" s="12">
        <v>28365633</v>
      </c>
      <c r="F39" s="12">
        <v>1569367</v>
      </c>
      <c r="G39" s="26"/>
    </row>
    <row r="40" spans="1:7" x14ac:dyDescent="0.15">
      <c r="A40" s="10"/>
      <c r="B40" s="10" t="s">
        <v>12</v>
      </c>
      <c r="C40" s="11" t="s">
        <v>50</v>
      </c>
      <c r="D40" s="12">
        <v>4000</v>
      </c>
      <c r="E40" s="12">
        <v>0</v>
      </c>
      <c r="F40" s="12">
        <v>4000</v>
      </c>
      <c r="G40" s="26"/>
    </row>
    <row r="41" spans="1:7" x14ac:dyDescent="0.15">
      <c r="A41" s="10"/>
      <c r="B41" s="10" t="s">
        <v>12</v>
      </c>
      <c r="C41" s="15" t="s">
        <v>51</v>
      </c>
      <c r="D41" s="16">
        <v>10276000</v>
      </c>
      <c r="E41" s="16">
        <v>9948628</v>
      </c>
      <c r="F41" s="16">
        <v>327372</v>
      </c>
      <c r="G41" s="27"/>
    </row>
    <row r="42" spans="1:7" x14ac:dyDescent="0.15">
      <c r="A42" s="10"/>
      <c r="B42" s="10" t="s">
        <v>12</v>
      </c>
      <c r="C42" s="11" t="s">
        <v>52</v>
      </c>
      <c r="D42" s="12">
        <v>7830000</v>
      </c>
      <c r="E42" s="12">
        <v>6942810</v>
      </c>
      <c r="F42" s="12">
        <v>887190</v>
      </c>
      <c r="G42" s="26"/>
    </row>
    <row r="43" spans="1:7" x14ac:dyDescent="0.15">
      <c r="A43" s="10"/>
      <c r="B43" s="10" t="s">
        <v>12</v>
      </c>
      <c r="C43" s="11" t="s">
        <v>53</v>
      </c>
      <c r="D43" s="12">
        <v>2425000</v>
      </c>
      <c r="E43" s="12">
        <v>2263138</v>
      </c>
      <c r="F43" s="12">
        <v>161862</v>
      </c>
      <c r="G43" s="26"/>
    </row>
    <row r="44" spans="1:7" x14ac:dyDescent="0.15">
      <c r="A44" s="10"/>
      <c r="B44" s="10" t="s">
        <v>12</v>
      </c>
      <c r="C44" s="11" t="s">
        <v>54</v>
      </c>
      <c r="D44" s="12">
        <v>172000</v>
      </c>
      <c r="E44" s="12">
        <v>153217</v>
      </c>
      <c r="F44" s="12">
        <v>18783</v>
      </c>
      <c r="G44" s="26"/>
    </row>
    <row r="45" spans="1:7" x14ac:dyDescent="0.15">
      <c r="A45" s="10"/>
      <c r="B45" s="10" t="s">
        <v>12</v>
      </c>
      <c r="C45" s="11" t="s">
        <v>55</v>
      </c>
      <c r="D45" s="12">
        <v>119000</v>
      </c>
      <c r="E45" s="12">
        <v>59040</v>
      </c>
      <c r="F45" s="12">
        <v>59960</v>
      </c>
      <c r="G45" s="26"/>
    </row>
    <row r="46" spans="1:7" x14ac:dyDescent="0.15">
      <c r="A46" s="10"/>
      <c r="B46" s="10" t="s">
        <v>12</v>
      </c>
      <c r="C46" s="11" t="s">
        <v>56</v>
      </c>
      <c r="D46" s="12">
        <v>1210000</v>
      </c>
      <c r="E46" s="12">
        <v>1131380</v>
      </c>
      <c r="F46" s="12">
        <v>78620</v>
      </c>
      <c r="G46" s="26"/>
    </row>
    <row r="47" spans="1:7" x14ac:dyDescent="0.15">
      <c r="A47" s="10"/>
      <c r="B47" s="10" t="s">
        <v>12</v>
      </c>
      <c r="C47" s="11" t="s">
        <v>57</v>
      </c>
      <c r="D47" s="12">
        <v>30000</v>
      </c>
      <c r="E47" s="12">
        <v>10380</v>
      </c>
      <c r="F47" s="12">
        <v>19620</v>
      </c>
      <c r="G47" s="26"/>
    </row>
    <row r="48" spans="1:7" x14ac:dyDescent="0.15">
      <c r="A48" s="10"/>
      <c r="B48" s="10" t="s">
        <v>12</v>
      </c>
      <c r="C48" s="11" t="s">
        <v>58</v>
      </c>
      <c r="D48" s="12">
        <v>215000</v>
      </c>
      <c r="E48" s="12">
        <v>190702</v>
      </c>
      <c r="F48" s="12">
        <v>24298</v>
      </c>
      <c r="G48" s="26"/>
    </row>
    <row r="49" spans="1:7" x14ac:dyDescent="0.15">
      <c r="A49" s="10"/>
      <c r="B49" s="10" t="s">
        <v>12</v>
      </c>
      <c r="C49" s="11" t="s">
        <v>59</v>
      </c>
      <c r="D49" s="12">
        <v>1769000</v>
      </c>
      <c r="E49" s="12">
        <v>1570049</v>
      </c>
      <c r="F49" s="12">
        <v>198951</v>
      </c>
      <c r="G49" s="26"/>
    </row>
    <row r="50" spans="1:7" x14ac:dyDescent="0.15">
      <c r="A50" s="10"/>
      <c r="B50" s="10" t="s">
        <v>12</v>
      </c>
      <c r="C50" s="11" t="s">
        <v>60</v>
      </c>
      <c r="D50" s="12">
        <v>161000</v>
      </c>
      <c r="E50" s="12">
        <v>113000</v>
      </c>
      <c r="F50" s="12">
        <v>48000</v>
      </c>
      <c r="G50" s="26"/>
    </row>
    <row r="51" spans="1:7" x14ac:dyDescent="0.15">
      <c r="A51" s="10"/>
      <c r="B51" s="10" t="s">
        <v>12</v>
      </c>
      <c r="C51" s="11" t="s">
        <v>61</v>
      </c>
      <c r="D51" s="12">
        <v>291000</v>
      </c>
      <c r="E51" s="12">
        <v>246319</v>
      </c>
      <c r="F51" s="12">
        <v>44681</v>
      </c>
      <c r="G51" s="26"/>
    </row>
    <row r="52" spans="1:7" x14ac:dyDescent="0.15">
      <c r="A52" s="10"/>
      <c r="B52" s="10" t="s">
        <v>12</v>
      </c>
      <c r="C52" s="15" t="s">
        <v>62</v>
      </c>
      <c r="D52" s="16">
        <v>1438000</v>
      </c>
      <c r="E52" s="16">
        <v>1205585</v>
      </c>
      <c r="F52" s="16">
        <v>232415</v>
      </c>
      <c r="G52" s="27"/>
    </row>
    <row r="53" spans="1:7" x14ac:dyDescent="0.15">
      <c r="A53" s="10"/>
      <c r="B53" s="10" t="s">
        <v>12</v>
      </c>
      <c r="C53" s="11" t="s">
        <v>63</v>
      </c>
      <c r="D53" s="12">
        <v>8252000</v>
      </c>
      <c r="E53" s="12">
        <v>7691815</v>
      </c>
      <c r="F53" s="12">
        <v>560185</v>
      </c>
      <c r="G53" s="26"/>
    </row>
    <row r="54" spans="1:7" x14ac:dyDescent="0.15">
      <c r="A54" s="10"/>
      <c r="B54" s="10" t="s">
        <v>12</v>
      </c>
      <c r="C54" s="11" t="s">
        <v>64</v>
      </c>
      <c r="D54" s="12">
        <v>433000</v>
      </c>
      <c r="E54" s="12">
        <v>365085</v>
      </c>
      <c r="F54" s="12">
        <v>67915</v>
      </c>
      <c r="G54" s="26"/>
    </row>
    <row r="55" spans="1:7" x14ac:dyDescent="0.15">
      <c r="A55" s="10"/>
      <c r="B55" s="10" t="s">
        <v>12</v>
      </c>
      <c r="C55" s="11" t="s">
        <v>65</v>
      </c>
      <c r="D55" s="12">
        <v>72000</v>
      </c>
      <c r="E55" s="12">
        <v>69930</v>
      </c>
      <c r="F55" s="12">
        <v>2070</v>
      </c>
      <c r="G55" s="26"/>
    </row>
    <row r="56" spans="1:7" x14ac:dyDescent="0.15">
      <c r="A56" s="10"/>
      <c r="B56" s="10" t="s">
        <v>12</v>
      </c>
      <c r="C56" s="11" t="s">
        <v>66</v>
      </c>
      <c r="D56" s="12">
        <v>238000</v>
      </c>
      <c r="E56" s="12">
        <v>118950</v>
      </c>
      <c r="F56" s="12">
        <v>119050</v>
      </c>
      <c r="G56" s="26"/>
    </row>
    <row r="57" spans="1:7" x14ac:dyDescent="0.15">
      <c r="A57" s="10"/>
      <c r="B57" s="10" t="s">
        <v>12</v>
      </c>
      <c r="C57" s="11" t="s">
        <v>67</v>
      </c>
      <c r="D57" s="12">
        <v>895000</v>
      </c>
      <c r="E57" s="12">
        <v>862706</v>
      </c>
      <c r="F57" s="12">
        <v>32294</v>
      </c>
      <c r="G57" s="26"/>
    </row>
    <row r="58" spans="1:7" x14ac:dyDescent="0.15">
      <c r="A58" s="10"/>
      <c r="B58" s="10" t="s">
        <v>12</v>
      </c>
      <c r="C58" s="11" t="s">
        <v>68</v>
      </c>
      <c r="D58" s="12">
        <v>983000</v>
      </c>
      <c r="E58" s="12">
        <v>956102</v>
      </c>
      <c r="F58" s="12">
        <v>26898</v>
      </c>
      <c r="G58" s="26"/>
    </row>
    <row r="59" spans="1:7" x14ac:dyDescent="0.15">
      <c r="A59" s="10"/>
      <c r="B59" s="10" t="s">
        <v>12</v>
      </c>
      <c r="C59" s="11" t="s">
        <v>69</v>
      </c>
      <c r="D59" s="12">
        <v>135000</v>
      </c>
      <c r="E59" s="12">
        <v>114667</v>
      </c>
      <c r="F59" s="12">
        <v>20333</v>
      </c>
      <c r="G59" s="26"/>
    </row>
    <row r="60" spans="1:7" x14ac:dyDescent="0.15">
      <c r="A60" s="10"/>
      <c r="B60" s="10" t="s">
        <v>12</v>
      </c>
      <c r="C60" s="11" t="s">
        <v>70</v>
      </c>
      <c r="D60" s="12">
        <v>566000</v>
      </c>
      <c r="E60" s="12">
        <v>553176</v>
      </c>
      <c r="F60" s="12">
        <v>12824</v>
      </c>
      <c r="G60" s="26"/>
    </row>
    <row r="61" spans="1:7" x14ac:dyDescent="0.15">
      <c r="A61" s="10"/>
      <c r="B61" s="10" t="s">
        <v>12</v>
      </c>
      <c r="C61" s="11" t="s">
        <v>71</v>
      </c>
      <c r="D61" s="12">
        <v>15000</v>
      </c>
      <c r="E61" s="12">
        <v>2600</v>
      </c>
      <c r="F61" s="12">
        <v>12400</v>
      </c>
      <c r="G61" s="26"/>
    </row>
    <row r="62" spans="1:7" x14ac:dyDescent="0.15">
      <c r="A62" s="10"/>
      <c r="B62" s="10" t="s">
        <v>12</v>
      </c>
      <c r="C62" s="11" t="s">
        <v>72</v>
      </c>
      <c r="D62" s="12">
        <v>512000</v>
      </c>
      <c r="E62" s="12">
        <v>507900</v>
      </c>
      <c r="F62" s="12">
        <v>4100</v>
      </c>
      <c r="G62" s="26"/>
    </row>
    <row r="63" spans="1:7" x14ac:dyDescent="0.15">
      <c r="A63" s="10"/>
      <c r="B63" s="10" t="s">
        <v>12</v>
      </c>
      <c r="C63" s="11" t="s">
        <v>73</v>
      </c>
      <c r="D63" s="12">
        <v>639000</v>
      </c>
      <c r="E63" s="12">
        <v>598027</v>
      </c>
      <c r="F63" s="12">
        <v>40973</v>
      </c>
      <c r="G63" s="26"/>
    </row>
    <row r="64" spans="1:7" x14ac:dyDescent="0.15">
      <c r="A64" s="10"/>
      <c r="B64" s="10" t="s">
        <v>12</v>
      </c>
      <c r="C64" s="11" t="s">
        <v>74</v>
      </c>
      <c r="D64" s="12">
        <v>274000</v>
      </c>
      <c r="E64" s="12">
        <v>229821</v>
      </c>
      <c r="F64" s="12">
        <v>44179</v>
      </c>
      <c r="G64" s="26"/>
    </row>
    <row r="65" spans="1:7" x14ac:dyDescent="0.15">
      <c r="A65" s="10"/>
      <c r="B65" s="10" t="s">
        <v>12</v>
      </c>
      <c r="C65" s="11" t="s">
        <v>75</v>
      </c>
      <c r="D65" s="12">
        <v>29000</v>
      </c>
      <c r="E65" s="12">
        <v>25920</v>
      </c>
      <c r="F65" s="12">
        <v>3080</v>
      </c>
      <c r="G65" s="26"/>
    </row>
    <row r="66" spans="1:7" x14ac:dyDescent="0.15">
      <c r="A66" s="10"/>
      <c r="B66" s="10" t="s">
        <v>12</v>
      </c>
      <c r="C66" s="11" t="s">
        <v>61</v>
      </c>
      <c r="D66" s="12">
        <v>72000</v>
      </c>
      <c r="E66" s="12">
        <v>46136</v>
      </c>
      <c r="F66" s="12">
        <v>25864</v>
      </c>
      <c r="G66" s="26"/>
    </row>
    <row r="67" spans="1:7" x14ac:dyDescent="0.15">
      <c r="A67" s="10"/>
      <c r="B67" s="10" t="s">
        <v>12</v>
      </c>
      <c r="C67" s="11" t="s">
        <v>76</v>
      </c>
      <c r="D67" s="12">
        <v>50000</v>
      </c>
      <c r="E67" s="12">
        <v>29376</v>
      </c>
      <c r="F67" s="12">
        <v>20624</v>
      </c>
      <c r="G67" s="26"/>
    </row>
    <row r="68" spans="1:7" x14ac:dyDescent="0.15">
      <c r="A68" s="10"/>
      <c r="B68" s="10" t="s">
        <v>12</v>
      </c>
      <c r="C68" s="11" t="s">
        <v>58</v>
      </c>
      <c r="D68" s="12">
        <v>642000</v>
      </c>
      <c r="E68" s="12">
        <v>579018</v>
      </c>
      <c r="F68" s="12">
        <v>62982</v>
      </c>
      <c r="G68" s="26"/>
    </row>
    <row r="69" spans="1:7" x14ac:dyDescent="0.15">
      <c r="A69" s="10"/>
      <c r="B69" s="10" t="s">
        <v>12</v>
      </c>
      <c r="C69" s="11" t="s">
        <v>77</v>
      </c>
      <c r="D69" s="12">
        <v>2294000</v>
      </c>
      <c r="E69" s="12">
        <v>2282061</v>
      </c>
      <c r="F69" s="12">
        <v>11939</v>
      </c>
      <c r="G69" s="26"/>
    </row>
    <row r="70" spans="1:7" x14ac:dyDescent="0.15">
      <c r="A70" s="10"/>
      <c r="B70" s="10" t="s">
        <v>12</v>
      </c>
      <c r="C70" s="11" t="s">
        <v>78</v>
      </c>
      <c r="D70" s="12">
        <v>1000</v>
      </c>
      <c r="E70" s="12">
        <v>0</v>
      </c>
      <c r="F70" s="12">
        <v>1000</v>
      </c>
      <c r="G70" s="26"/>
    </row>
    <row r="71" spans="1:7" x14ac:dyDescent="0.15">
      <c r="A71" s="10"/>
      <c r="B71" s="10" t="s">
        <v>12</v>
      </c>
      <c r="C71" s="11" t="s">
        <v>79</v>
      </c>
      <c r="D71" s="12">
        <v>85000</v>
      </c>
      <c r="E71" s="12">
        <v>75654</v>
      </c>
      <c r="F71" s="12">
        <v>9346</v>
      </c>
      <c r="G71" s="26"/>
    </row>
    <row r="72" spans="1:7" x14ac:dyDescent="0.15">
      <c r="A72" s="10"/>
      <c r="B72" s="10" t="s">
        <v>12</v>
      </c>
      <c r="C72" s="11" t="s">
        <v>80</v>
      </c>
      <c r="D72" s="12">
        <v>91000</v>
      </c>
      <c r="E72" s="12">
        <v>72662</v>
      </c>
      <c r="F72" s="12">
        <v>18338</v>
      </c>
      <c r="G72" s="26"/>
    </row>
    <row r="73" spans="1:7" x14ac:dyDescent="0.15">
      <c r="A73" s="10"/>
      <c r="B73" s="10" t="s">
        <v>12</v>
      </c>
      <c r="C73" s="11" t="s">
        <v>81</v>
      </c>
      <c r="D73" s="12">
        <v>160000</v>
      </c>
      <c r="E73" s="12">
        <v>147660</v>
      </c>
      <c r="F73" s="12">
        <v>12340</v>
      </c>
      <c r="G73" s="26"/>
    </row>
    <row r="74" spans="1:7" x14ac:dyDescent="0.15">
      <c r="A74" s="10"/>
      <c r="B74" s="10" t="s">
        <v>12</v>
      </c>
      <c r="C74" s="15" t="s">
        <v>82</v>
      </c>
      <c r="D74" s="16">
        <v>66000</v>
      </c>
      <c r="E74" s="16">
        <v>54364</v>
      </c>
      <c r="F74" s="16">
        <v>11636</v>
      </c>
      <c r="G74" s="27"/>
    </row>
    <row r="75" spans="1:7" x14ac:dyDescent="0.15">
      <c r="A75" s="10"/>
      <c r="B75" s="10" t="s">
        <v>12</v>
      </c>
      <c r="C75" s="11" t="s">
        <v>83</v>
      </c>
      <c r="D75" s="12">
        <v>1700000</v>
      </c>
      <c r="E75" s="12">
        <v>1692840</v>
      </c>
      <c r="F75" s="12">
        <v>7160</v>
      </c>
      <c r="G75" s="26"/>
    </row>
    <row r="76" spans="1:7" x14ac:dyDescent="0.15">
      <c r="A76" s="10"/>
      <c r="B76" s="10" t="s">
        <v>12</v>
      </c>
      <c r="C76" s="15" t="s">
        <v>84</v>
      </c>
      <c r="D76" s="16">
        <v>1700000</v>
      </c>
      <c r="E76" s="16">
        <v>1692840</v>
      </c>
      <c r="F76" s="16">
        <v>7160</v>
      </c>
      <c r="G76" s="27"/>
    </row>
    <row r="77" spans="1:7" x14ac:dyDescent="0.15">
      <c r="A77" s="10"/>
      <c r="B77" s="10" t="s">
        <v>12</v>
      </c>
      <c r="C77" s="11" t="s">
        <v>85</v>
      </c>
      <c r="D77" s="12">
        <v>2790000</v>
      </c>
      <c r="E77" s="12">
        <v>2721539</v>
      </c>
      <c r="F77" s="12">
        <v>68461</v>
      </c>
      <c r="G77" s="26"/>
    </row>
    <row r="78" spans="1:7" x14ac:dyDescent="0.15">
      <c r="A78" s="10"/>
      <c r="B78" s="10" t="s">
        <v>12</v>
      </c>
      <c r="C78" s="11" t="s">
        <v>86</v>
      </c>
      <c r="D78" s="12">
        <v>2039000</v>
      </c>
      <c r="E78" s="12">
        <v>1978617</v>
      </c>
      <c r="F78" s="12">
        <v>60383</v>
      </c>
      <c r="G78" s="26"/>
    </row>
    <row r="79" spans="1:7" x14ac:dyDescent="0.15">
      <c r="A79" s="10"/>
      <c r="B79" s="10" t="s">
        <v>12</v>
      </c>
      <c r="C79" s="11" t="s">
        <v>87</v>
      </c>
      <c r="D79" s="12">
        <v>750000</v>
      </c>
      <c r="E79" s="12">
        <v>742922</v>
      </c>
      <c r="F79" s="12">
        <v>7078</v>
      </c>
      <c r="G79" s="26"/>
    </row>
    <row r="80" spans="1:7" x14ac:dyDescent="0.15">
      <c r="A80" s="10"/>
      <c r="B80" s="10" t="s">
        <v>12</v>
      </c>
      <c r="C80" s="15" t="s">
        <v>88</v>
      </c>
      <c r="D80" s="16">
        <v>1000</v>
      </c>
      <c r="E80" s="16">
        <v>0</v>
      </c>
      <c r="F80" s="16">
        <v>1000</v>
      </c>
      <c r="G80" s="27"/>
    </row>
    <row r="81" spans="1:7" x14ac:dyDescent="0.15">
      <c r="A81" s="10"/>
      <c r="B81" s="10" t="s">
        <v>12</v>
      </c>
      <c r="C81" s="11" t="s">
        <v>89</v>
      </c>
      <c r="D81" s="12">
        <v>1000</v>
      </c>
      <c r="E81" s="12">
        <v>0</v>
      </c>
      <c r="F81" s="12">
        <v>1000</v>
      </c>
      <c r="G81" s="26"/>
    </row>
    <row r="82" spans="1:7" x14ac:dyDescent="0.15">
      <c r="A82" s="10"/>
      <c r="B82" s="10" t="s">
        <v>12</v>
      </c>
      <c r="C82" s="19" t="s">
        <v>90</v>
      </c>
      <c r="D82" s="20">
        <v>1000</v>
      </c>
      <c r="E82" s="20">
        <v>0</v>
      </c>
      <c r="F82" s="20">
        <v>1000</v>
      </c>
      <c r="G82" s="25"/>
    </row>
    <row r="83" spans="1:7" x14ac:dyDescent="0.15">
      <c r="A83" s="10"/>
      <c r="B83" s="23" t="s">
        <v>12</v>
      </c>
      <c r="C83" s="39" t="s">
        <v>91</v>
      </c>
      <c r="D83" s="20">
        <f>SUM(D35,D42,D53,D75,D77,D81)</f>
        <v>125024000</v>
      </c>
      <c r="E83" s="20">
        <f>SUM(E35,E42,E53,E75,E77,E81)</f>
        <v>121079590</v>
      </c>
      <c r="F83" s="20">
        <f>SUM(F35,F42,F53,F75,F77,F81)</f>
        <v>3944410</v>
      </c>
      <c r="G83" s="25"/>
    </row>
    <row r="84" spans="1:7" x14ac:dyDescent="0.15">
      <c r="A84" s="23"/>
      <c r="B84" s="32" t="s">
        <v>130</v>
      </c>
      <c r="C84" s="34"/>
      <c r="D84" s="20">
        <f>SUM(D34-D83)</f>
        <v>4600000</v>
      </c>
      <c r="E84" s="20">
        <f t="shared" ref="E84:F84" si="1">SUM(E34-E83)</f>
        <v>5924838</v>
      </c>
      <c r="F84" s="30">
        <f t="shared" si="1"/>
        <v>-1324838</v>
      </c>
      <c r="G84" s="25"/>
    </row>
    <row r="85" spans="1:7" x14ac:dyDescent="0.15">
      <c r="A85" s="5" t="s">
        <v>92</v>
      </c>
      <c r="B85" s="5" t="s">
        <v>6</v>
      </c>
      <c r="C85" s="6" t="s">
        <v>93</v>
      </c>
      <c r="D85" s="12">
        <f>SUM(D86)</f>
        <v>1000</v>
      </c>
      <c r="E85" s="12">
        <f>SUM(E86)</f>
        <v>0</v>
      </c>
      <c r="F85" s="12">
        <f>SUM(F86)</f>
        <v>1000</v>
      </c>
      <c r="G85" s="26"/>
    </row>
    <row r="86" spans="1:7" x14ac:dyDescent="0.15">
      <c r="A86" s="10" t="s">
        <v>94</v>
      </c>
      <c r="B86" s="10" t="s">
        <v>9</v>
      </c>
      <c r="C86" s="19" t="s">
        <v>95</v>
      </c>
      <c r="D86" s="20">
        <v>1000</v>
      </c>
      <c r="E86" s="20">
        <v>0</v>
      </c>
      <c r="F86" s="20">
        <v>1000</v>
      </c>
      <c r="G86" s="25"/>
    </row>
    <row r="87" spans="1:7" x14ac:dyDescent="0.15">
      <c r="A87" s="10" t="s">
        <v>96</v>
      </c>
      <c r="B87" s="23" t="s">
        <v>12</v>
      </c>
      <c r="C87" s="39" t="s">
        <v>97</v>
      </c>
      <c r="D87" s="20">
        <f>SUM(D85)</f>
        <v>1000</v>
      </c>
      <c r="E87" s="20">
        <f t="shared" ref="E87:F87" si="2">SUM(E85)</f>
        <v>0</v>
      </c>
      <c r="F87" s="20">
        <f t="shared" si="2"/>
        <v>1000</v>
      </c>
      <c r="G87" s="25"/>
    </row>
    <row r="88" spans="1:7" x14ac:dyDescent="0.15">
      <c r="A88" s="10" t="s">
        <v>98</v>
      </c>
      <c r="B88" s="10" t="s">
        <v>23</v>
      </c>
      <c r="C88" s="11" t="s">
        <v>99</v>
      </c>
      <c r="D88" s="12">
        <v>3308000</v>
      </c>
      <c r="E88" s="12">
        <v>3250000</v>
      </c>
      <c r="F88" s="12">
        <v>58000</v>
      </c>
      <c r="G88" s="26"/>
    </row>
    <row r="89" spans="1:7" x14ac:dyDescent="0.15">
      <c r="A89" s="10" t="s">
        <v>100</v>
      </c>
      <c r="B89" s="10" t="s">
        <v>45</v>
      </c>
      <c r="C89" s="11" t="s">
        <v>101</v>
      </c>
      <c r="D89" s="12">
        <v>3302000</v>
      </c>
      <c r="E89" s="12">
        <v>3250000</v>
      </c>
      <c r="F89" s="12">
        <v>52000</v>
      </c>
      <c r="G89" s="26"/>
    </row>
    <row r="90" spans="1:7" x14ac:dyDescent="0.15">
      <c r="A90" s="10" t="s">
        <v>16</v>
      </c>
      <c r="B90" s="10" t="s">
        <v>12</v>
      </c>
      <c r="C90" s="11" t="s">
        <v>102</v>
      </c>
      <c r="D90" s="12">
        <v>3000</v>
      </c>
      <c r="E90" s="12">
        <v>0</v>
      </c>
      <c r="F90" s="12">
        <v>3000</v>
      </c>
      <c r="G90" s="26"/>
    </row>
    <row r="91" spans="1:7" x14ac:dyDescent="0.15">
      <c r="A91" s="10" t="s">
        <v>18</v>
      </c>
      <c r="B91" s="10" t="s">
        <v>12</v>
      </c>
      <c r="C91" s="15" t="s">
        <v>103</v>
      </c>
      <c r="D91" s="16">
        <v>3000</v>
      </c>
      <c r="E91" s="16">
        <v>0</v>
      </c>
      <c r="F91" s="16">
        <v>3000</v>
      </c>
      <c r="G91" s="27"/>
    </row>
    <row r="92" spans="1:7" x14ac:dyDescent="0.15">
      <c r="A92" s="10" t="s">
        <v>20</v>
      </c>
      <c r="B92" s="10" t="s">
        <v>12</v>
      </c>
      <c r="C92" s="11" t="s">
        <v>104</v>
      </c>
      <c r="D92" s="12">
        <v>3000</v>
      </c>
      <c r="E92" s="12">
        <v>0</v>
      </c>
      <c r="F92" s="12">
        <v>3000</v>
      </c>
      <c r="G92" s="26"/>
    </row>
    <row r="93" spans="1:7" x14ac:dyDescent="0.15">
      <c r="A93" s="10" t="s">
        <v>6</v>
      </c>
      <c r="B93" s="10" t="s">
        <v>12</v>
      </c>
      <c r="C93" s="19" t="s">
        <v>105</v>
      </c>
      <c r="D93" s="20">
        <v>3000</v>
      </c>
      <c r="E93" s="20">
        <v>0</v>
      </c>
      <c r="F93" s="20">
        <v>3000</v>
      </c>
      <c r="G93" s="25"/>
    </row>
    <row r="94" spans="1:7" x14ac:dyDescent="0.15">
      <c r="A94" s="10" t="s">
        <v>23</v>
      </c>
      <c r="B94" s="23" t="s">
        <v>12</v>
      </c>
      <c r="C94" s="39" t="s">
        <v>106</v>
      </c>
      <c r="D94" s="20">
        <f>SUM(D88,D92)</f>
        <v>3311000</v>
      </c>
      <c r="E94" s="20">
        <f>SUM(E88,E92)</f>
        <v>3250000</v>
      </c>
      <c r="F94" s="20">
        <f>SUM(F88,F92)</f>
        <v>61000</v>
      </c>
      <c r="G94" s="25"/>
    </row>
    <row r="95" spans="1:7" x14ac:dyDescent="0.15">
      <c r="A95" s="23"/>
      <c r="B95" s="32" t="s">
        <v>131</v>
      </c>
      <c r="C95" s="34"/>
      <c r="D95" s="20">
        <v>-3310000</v>
      </c>
      <c r="E95" s="20">
        <v>-3250000</v>
      </c>
      <c r="F95" s="20">
        <v>-60000</v>
      </c>
      <c r="G95" s="25"/>
    </row>
    <row r="96" spans="1:7" x14ac:dyDescent="0.15">
      <c r="A96" s="5" t="s">
        <v>107</v>
      </c>
      <c r="B96" s="5" t="s">
        <v>6</v>
      </c>
      <c r="C96" s="6" t="s">
        <v>108</v>
      </c>
      <c r="D96" s="12">
        <v>6260000</v>
      </c>
      <c r="E96" s="12">
        <v>4982000</v>
      </c>
      <c r="F96" s="12">
        <v>1278000</v>
      </c>
      <c r="G96" s="26"/>
    </row>
    <row r="97" spans="1:7" x14ac:dyDescent="0.15">
      <c r="A97" s="10" t="s">
        <v>109</v>
      </c>
      <c r="B97" s="10" t="s">
        <v>9</v>
      </c>
      <c r="C97" s="15" t="s">
        <v>110</v>
      </c>
      <c r="D97" s="16">
        <v>6260000</v>
      </c>
      <c r="E97" s="16">
        <v>4982000</v>
      </c>
      <c r="F97" s="16">
        <v>1278000</v>
      </c>
      <c r="G97" s="27"/>
    </row>
    <row r="98" spans="1:7" x14ac:dyDescent="0.15">
      <c r="A98" s="10" t="s">
        <v>111</v>
      </c>
      <c r="B98" s="10" t="s">
        <v>12</v>
      </c>
      <c r="C98" s="11" t="s">
        <v>112</v>
      </c>
      <c r="D98" s="12">
        <v>10000</v>
      </c>
      <c r="E98" s="12">
        <v>0</v>
      </c>
      <c r="F98" s="12">
        <v>10000</v>
      </c>
      <c r="G98" s="26"/>
    </row>
    <row r="99" spans="1:7" x14ac:dyDescent="0.15">
      <c r="A99" s="10" t="s">
        <v>109</v>
      </c>
      <c r="B99" s="10" t="s">
        <v>12</v>
      </c>
      <c r="C99" s="11" t="s">
        <v>113</v>
      </c>
      <c r="D99" s="12">
        <v>4000</v>
      </c>
      <c r="E99" s="12">
        <v>0</v>
      </c>
      <c r="F99" s="12">
        <v>4000</v>
      </c>
      <c r="G99" s="26"/>
    </row>
    <row r="100" spans="1:7" x14ac:dyDescent="0.15">
      <c r="A100" s="10" t="s">
        <v>11</v>
      </c>
      <c r="B100" s="10" t="s">
        <v>12</v>
      </c>
      <c r="C100" s="11" t="s">
        <v>114</v>
      </c>
      <c r="D100" s="12">
        <v>3000</v>
      </c>
      <c r="E100" s="12">
        <v>0</v>
      </c>
      <c r="F100" s="12">
        <v>3000</v>
      </c>
      <c r="G100" s="26"/>
    </row>
    <row r="101" spans="1:7" x14ac:dyDescent="0.15">
      <c r="A101" s="10" t="s">
        <v>14</v>
      </c>
      <c r="B101" s="10" t="s">
        <v>12</v>
      </c>
      <c r="C101" s="19" t="s">
        <v>115</v>
      </c>
      <c r="D101" s="20">
        <v>3000</v>
      </c>
      <c r="E101" s="20">
        <v>0</v>
      </c>
      <c r="F101" s="20">
        <v>3000</v>
      </c>
      <c r="G101" s="25"/>
    </row>
    <row r="102" spans="1:7" x14ac:dyDescent="0.15">
      <c r="A102" s="10" t="s">
        <v>16</v>
      </c>
      <c r="B102" s="23" t="s">
        <v>12</v>
      </c>
      <c r="C102" s="39" t="s">
        <v>116</v>
      </c>
      <c r="D102" s="20">
        <f>SUM(D96,D98)</f>
        <v>6270000</v>
      </c>
      <c r="E102" s="20">
        <f t="shared" ref="E102:F102" si="3">SUM(E96,E98)</f>
        <v>4982000</v>
      </c>
      <c r="F102" s="20">
        <f t="shared" si="3"/>
        <v>1288000</v>
      </c>
      <c r="G102" s="25"/>
    </row>
    <row r="103" spans="1:7" x14ac:dyDescent="0.15">
      <c r="A103" s="10" t="s">
        <v>18</v>
      </c>
      <c r="B103" s="10" t="s">
        <v>23</v>
      </c>
      <c r="C103" s="11" t="s">
        <v>117</v>
      </c>
      <c r="D103" s="12">
        <v>1200000</v>
      </c>
      <c r="E103" s="12">
        <v>1153182</v>
      </c>
      <c r="F103" s="12">
        <v>46818</v>
      </c>
      <c r="G103" s="26"/>
    </row>
    <row r="104" spans="1:7" x14ac:dyDescent="0.15">
      <c r="A104" s="10" t="s">
        <v>20</v>
      </c>
      <c r="B104" s="10" t="s">
        <v>45</v>
      </c>
      <c r="C104" s="15" t="s">
        <v>118</v>
      </c>
      <c r="D104" s="16">
        <v>1200000</v>
      </c>
      <c r="E104" s="16">
        <v>1153182</v>
      </c>
      <c r="F104" s="16">
        <v>46818</v>
      </c>
      <c r="G104" s="27"/>
    </row>
    <row r="105" spans="1:7" x14ac:dyDescent="0.15">
      <c r="A105" s="10" t="s">
        <v>6</v>
      </c>
      <c r="B105" s="10" t="s">
        <v>12</v>
      </c>
      <c r="C105" s="11" t="s">
        <v>119</v>
      </c>
      <c r="D105" s="12">
        <v>6210000</v>
      </c>
      <c r="E105" s="12">
        <v>6183622</v>
      </c>
      <c r="F105" s="12">
        <v>26378</v>
      </c>
      <c r="G105" s="26"/>
    </row>
    <row r="106" spans="1:7" x14ac:dyDescent="0.15">
      <c r="A106" s="10" t="s">
        <v>23</v>
      </c>
      <c r="B106" s="10" t="s">
        <v>12</v>
      </c>
      <c r="C106" s="11" t="s">
        <v>120</v>
      </c>
      <c r="D106" s="12">
        <v>5963000</v>
      </c>
      <c r="E106" s="12">
        <v>5940612</v>
      </c>
      <c r="F106" s="12">
        <v>22388</v>
      </c>
      <c r="G106" s="26"/>
    </row>
    <row r="107" spans="1:7" x14ac:dyDescent="0.15">
      <c r="A107" s="10"/>
      <c r="B107" s="10" t="s">
        <v>12</v>
      </c>
      <c r="C107" s="11" t="s">
        <v>121</v>
      </c>
      <c r="D107" s="12">
        <v>244000</v>
      </c>
      <c r="E107" s="12">
        <v>243000</v>
      </c>
      <c r="F107" s="12">
        <v>1000</v>
      </c>
      <c r="G107" s="26"/>
    </row>
    <row r="108" spans="1:7" x14ac:dyDescent="0.15">
      <c r="A108" s="10"/>
      <c r="B108" s="10" t="s">
        <v>12</v>
      </c>
      <c r="C108" s="19" t="s">
        <v>122</v>
      </c>
      <c r="D108" s="20">
        <v>3000</v>
      </c>
      <c r="E108" s="20">
        <v>10</v>
      </c>
      <c r="F108" s="20">
        <v>2990</v>
      </c>
      <c r="G108" s="25"/>
    </row>
    <row r="109" spans="1:7" x14ac:dyDescent="0.15">
      <c r="A109" s="10"/>
      <c r="B109" s="23" t="s">
        <v>12</v>
      </c>
      <c r="C109" s="39" t="s">
        <v>123</v>
      </c>
      <c r="D109" s="20">
        <f>SUM(D103,D105)</f>
        <v>7410000</v>
      </c>
      <c r="E109" s="20">
        <f>SUM(E103,E105)</f>
        <v>7336804</v>
      </c>
      <c r="F109" s="20">
        <f>SUM(F103,F105)</f>
        <v>73196</v>
      </c>
      <c r="G109" s="25"/>
    </row>
    <row r="110" spans="1:7" x14ac:dyDescent="0.15">
      <c r="A110" s="23"/>
      <c r="B110" s="32" t="s">
        <v>132</v>
      </c>
      <c r="C110" s="34"/>
      <c r="D110" s="20">
        <f>SUM(D102-D109)</f>
        <v>-1140000</v>
      </c>
      <c r="E110" s="20">
        <f t="shared" ref="E110:F110" si="4">SUM(E102-E109)</f>
        <v>-2354804</v>
      </c>
      <c r="F110" s="20">
        <f t="shared" si="4"/>
        <v>1214804</v>
      </c>
      <c r="G110" s="25"/>
    </row>
    <row r="111" spans="1:7" x14ac:dyDescent="0.15">
      <c r="A111" s="32" t="s">
        <v>124</v>
      </c>
      <c r="B111" s="33"/>
      <c r="C111" s="34"/>
      <c r="D111" s="30">
        <v>150000</v>
      </c>
      <c r="E111" s="7">
        <v>0</v>
      </c>
      <c r="F111" s="7">
        <v>150000</v>
      </c>
      <c r="G111" s="31"/>
    </row>
    <row r="112" spans="1:7" x14ac:dyDescent="0.15">
      <c r="A112" s="32" t="s">
        <v>125</v>
      </c>
      <c r="B112" s="33"/>
      <c r="C112" s="34"/>
      <c r="D112" s="12">
        <f>SUM(D84,D95,D110-D111)</f>
        <v>0</v>
      </c>
      <c r="E112" s="30">
        <f>SUM(E84,E95,E110-E111)</f>
        <v>320034</v>
      </c>
      <c r="F112" s="30">
        <f>SUM(F84,F95,F110-F111)</f>
        <v>-320034</v>
      </c>
      <c r="G112" s="26"/>
    </row>
    <row r="113" spans="1:7" x14ac:dyDescent="0.15">
      <c r="A113" s="33" t="s">
        <v>12</v>
      </c>
      <c r="B113" s="33"/>
      <c r="C113" s="33"/>
      <c r="D113" s="35"/>
      <c r="E113" s="35"/>
      <c r="F113" s="35"/>
      <c r="G113" s="36"/>
    </row>
    <row r="114" spans="1:7" x14ac:dyDescent="0.15">
      <c r="A114" s="32" t="s">
        <v>126</v>
      </c>
      <c r="B114" s="33"/>
      <c r="C114" s="34"/>
      <c r="D114" s="20">
        <v>0</v>
      </c>
      <c r="E114" s="20">
        <v>7120366</v>
      </c>
      <c r="F114" s="20">
        <v>-7120366</v>
      </c>
      <c r="G114" s="25"/>
    </row>
    <row r="115" spans="1:7" x14ac:dyDescent="0.15">
      <c r="A115" s="32" t="s">
        <v>127</v>
      </c>
      <c r="B115" s="33"/>
      <c r="C115" s="34"/>
      <c r="D115" s="30">
        <f>SUM(D112,D114)</f>
        <v>0</v>
      </c>
      <c r="E115" s="30">
        <f>SUM(E112,E114)</f>
        <v>7440400</v>
      </c>
      <c r="F115" s="30">
        <v>-7440400</v>
      </c>
      <c r="G115" s="31"/>
    </row>
  </sheetData>
  <mergeCells count="10">
    <mergeCell ref="A114:C114"/>
    <mergeCell ref="A115:C115"/>
    <mergeCell ref="A2:G2"/>
    <mergeCell ref="A3:G3"/>
    <mergeCell ref="B84:C84"/>
    <mergeCell ref="B95:C95"/>
    <mergeCell ref="B110:C110"/>
    <mergeCell ref="A111:C111"/>
    <mergeCell ref="A112:C112"/>
    <mergeCell ref="A113:C113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A3" sqref="A3:G3"/>
    </sheetView>
  </sheetViews>
  <sheetFormatPr defaultRowHeight="13.5" x14ac:dyDescent="0.15"/>
  <cols>
    <col min="1" max="2" width="2.625" customWidth="1"/>
    <col min="3" max="3" width="34.625" customWidth="1"/>
    <col min="4" max="6" width="12.625" customWidth="1"/>
    <col min="7" max="7" width="14.625" customWidth="1"/>
  </cols>
  <sheetData>
    <row r="1" spans="1:7" ht="61.7" customHeight="1" x14ac:dyDescent="0.15"/>
    <row r="2" spans="1:7" ht="23.25" customHeight="1" x14ac:dyDescent="0.15">
      <c r="A2" s="40" t="s">
        <v>254</v>
      </c>
      <c r="B2" s="40"/>
      <c r="C2" s="40"/>
      <c r="D2" s="40"/>
      <c r="E2" s="40"/>
      <c r="F2" s="40"/>
      <c r="G2" s="40"/>
    </row>
    <row r="3" spans="1:7" ht="20.25" customHeight="1" x14ac:dyDescent="0.15">
      <c r="A3" s="56" t="s">
        <v>255</v>
      </c>
      <c r="B3" s="56"/>
      <c r="C3" s="56"/>
      <c r="D3" s="56"/>
      <c r="E3" s="56"/>
      <c r="F3" s="56"/>
      <c r="G3" s="56"/>
    </row>
    <row r="4" spans="1:7" x14ac:dyDescent="0.15">
      <c r="A4" s="1"/>
      <c r="B4" s="2" t="s">
        <v>0</v>
      </c>
      <c r="C4" s="3"/>
      <c r="D4" s="4" t="s">
        <v>135</v>
      </c>
      <c r="E4" s="4" t="s">
        <v>136</v>
      </c>
      <c r="F4" s="4" t="s">
        <v>137</v>
      </c>
      <c r="G4" s="4" t="s">
        <v>4</v>
      </c>
    </row>
    <row r="5" spans="1:7" x14ac:dyDescent="0.15">
      <c r="A5" s="5" t="s">
        <v>138</v>
      </c>
      <c r="B5" s="5" t="s">
        <v>6</v>
      </c>
      <c r="C5" s="6" t="s">
        <v>139</v>
      </c>
      <c r="D5" s="7">
        <v>4276000</v>
      </c>
      <c r="E5" s="7">
        <v>4295000</v>
      </c>
      <c r="F5" s="7">
        <v>-19000</v>
      </c>
      <c r="G5" s="43"/>
    </row>
    <row r="6" spans="1:7" x14ac:dyDescent="0.15">
      <c r="A6" s="10" t="s">
        <v>140</v>
      </c>
      <c r="B6" s="10" t="s">
        <v>141</v>
      </c>
      <c r="C6" s="11" t="s">
        <v>142</v>
      </c>
      <c r="D6" s="12">
        <v>3795000</v>
      </c>
      <c r="E6" s="12">
        <v>3798000</v>
      </c>
      <c r="F6" s="12">
        <v>-3000</v>
      </c>
      <c r="G6" s="26"/>
    </row>
    <row r="7" spans="1:7" x14ac:dyDescent="0.15">
      <c r="A7" s="10" t="s">
        <v>143</v>
      </c>
      <c r="B7" s="10" t="s">
        <v>12</v>
      </c>
      <c r="C7" s="15" t="s">
        <v>144</v>
      </c>
      <c r="D7" s="16">
        <v>481000</v>
      </c>
      <c r="E7" s="16">
        <v>497000</v>
      </c>
      <c r="F7" s="16">
        <v>-16000</v>
      </c>
      <c r="G7" s="27"/>
    </row>
    <row r="8" spans="1:7" x14ac:dyDescent="0.15">
      <c r="A8" s="10" t="s">
        <v>145</v>
      </c>
      <c r="B8" s="10" t="s">
        <v>12</v>
      </c>
      <c r="C8" s="11" t="s">
        <v>146</v>
      </c>
      <c r="D8" s="12">
        <v>1153182</v>
      </c>
      <c r="E8" s="12">
        <v>1390679</v>
      </c>
      <c r="F8" s="12">
        <v>-237497</v>
      </c>
      <c r="G8" s="26"/>
    </row>
    <row r="9" spans="1:7" x14ac:dyDescent="0.15">
      <c r="A9" s="10" t="s">
        <v>11</v>
      </c>
      <c r="B9" s="10" t="s">
        <v>12</v>
      </c>
      <c r="C9" s="15" t="s">
        <v>147</v>
      </c>
      <c r="D9" s="16">
        <v>1153182</v>
      </c>
      <c r="E9" s="16">
        <v>1390679</v>
      </c>
      <c r="F9" s="16">
        <v>-237497</v>
      </c>
      <c r="G9" s="27"/>
    </row>
    <row r="10" spans="1:7" x14ac:dyDescent="0.15">
      <c r="A10" s="10" t="s">
        <v>14</v>
      </c>
      <c r="B10" s="10" t="s">
        <v>12</v>
      </c>
      <c r="C10" s="11" t="s">
        <v>148</v>
      </c>
      <c r="D10" s="12">
        <v>33256539</v>
      </c>
      <c r="E10" s="12">
        <v>33771665</v>
      </c>
      <c r="F10" s="12">
        <v>-515126</v>
      </c>
      <c r="G10" s="26"/>
    </row>
    <row r="11" spans="1:7" x14ac:dyDescent="0.15">
      <c r="A11" s="10" t="s">
        <v>149</v>
      </c>
      <c r="B11" s="10" t="s">
        <v>12</v>
      </c>
      <c r="C11" s="11" t="s">
        <v>150</v>
      </c>
      <c r="D11" s="12">
        <v>30535000</v>
      </c>
      <c r="E11" s="12">
        <v>30968000</v>
      </c>
      <c r="F11" s="12">
        <v>-433000</v>
      </c>
      <c r="G11" s="26"/>
    </row>
    <row r="12" spans="1:7" x14ac:dyDescent="0.15">
      <c r="A12" s="10" t="s">
        <v>151</v>
      </c>
      <c r="B12" s="10" t="s">
        <v>12</v>
      </c>
      <c r="C12" s="15" t="s">
        <v>152</v>
      </c>
      <c r="D12" s="16">
        <v>2721539</v>
      </c>
      <c r="E12" s="16">
        <v>2803665</v>
      </c>
      <c r="F12" s="16">
        <v>-82126</v>
      </c>
      <c r="G12" s="27"/>
    </row>
    <row r="13" spans="1:7" x14ac:dyDescent="0.15">
      <c r="A13" s="10" t="s">
        <v>109</v>
      </c>
      <c r="B13" s="10" t="s">
        <v>12</v>
      </c>
      <c r="C13" s="11" t="s">
        <v>153</v>
      </c>
      <c r="D13" s="12">
        <v>53432935</v>
      </c>
      <c r="E13" s="12">
        <v>42413243</v>
      </c>
      <c r="F13" s="12">
        <v>11019692</v>
      </c>
      <c r="G13" s="26"/>
    </row>
    <row r="14" spans="1:7" x14ac:dyDescent="0.15">
      <c r="A14" s="10" t="s">
        <v>154</v>
      </c>
      <c r="B14" s="10" t="s">
        <v>12</v>
      </c>
      <c r="C14" s="11" t="s">
        <v>155</v>
      </c>
      <c r="D14" s="12">
        <v>52968391</v>
      </c>
      <c r="E14" s="12">
        <v>42188532</v>
      </c>
      <c r="F14" s="12">
        <v>10779859</v>
      </c>
      <c r="G14" s="26"/>
    </row>
    <row r="15" spans="1:7" x14ac:dyDescent="0.15">
      <c r="A15" s="10" t="s">
        <v>12</v>
      </c>
      <c r="B15" s="10" t="s">
        <v>12</v>
      </c>
      <c r="C15" s="11" t="s">
        <v>156</v>
      </c>
      <c r="D15" s="12">
        <v>330084</v>
      </c>
      <c r="E15" s="12">
        <v>82883</v>
      </c>
      <c r="F15" s="12">
        <v>247201</v>
      </c>
      <c r="G15" s="26"/>
    </row>
    <row r="16" spans="1:7" x14ac:dyDescent="0.15">
      <c r="A16" s="10" t="s">
        <v>12</v>
      </c>
      <c r="B16" s="10" t="s">
        <v>12</v>
      </c>
      <c r="C16" s="15" t="s">
        <v>157</v>
      </c>
      <c r="D16" s="16">
        <v>134460</v>
      </c>
      <c r="E16" s="16">
        <v>141828</v>
      </c>
      <c r="F16" s="16">
        <v>-7368</v>
      </c>
      <c r="G16" s="27"/>
    </row>
    <row r="17" spans="1:7" x14ac:dyDescent="0.15">
      <c r="A17" s="10" t="s">
        <v>12</v>
      </c>
      <c r="B17" s="10" t="s">
        <v>12</v>
      </c>
      <c r="C17" s="11" t="s">
        <v>158</v>
      </c>
      <c r="D17" s="12">
        <v>1054500</v>
      </c>
      <c r="E17" s="12">
        <v>1087160</v>
      </c>
      <c r="F17" s="12">
        <v>-32660</v>
      </c>
      <c r="G17" s="26"/>
    </row>
    <row r="18" spans="1:7" x14ac:dyDescent="0.15">
      <c r="A18" s="10" t="s">
        <v>12</v>
      </c>
      <c r="B18" s="10" t="s">
        <v>12</v>
      </c>
      <c r="C18" s="11" t="s">
        <v>159</v>
      </c>
      <c r="D18" s="12">
        <v>844100</v>
      </c>
      <c r="E18" s="12">
        <v>890660</v>
      </c>
      <c r="F18" s="12">
        <v>-46560</v>
      </c>
      <c r="G18" s="26"/>
    </row>
    <row r="19" spans="1:7" x14ac:dyDescent="0.15">
      <c r="A19" s="10" t="s">
        <v>12</v>
      </c>
      <c r="B19" s="10" t="s">
        <v>12</v>
      </c>
      <c r="C19" s="11" t="s">
        <v>160</v>
      </c>
      <c r="D19" s="12">
        <v>185900</v>
      </c>
      <c r="E19" s="12">
        <v>168000</v>
      </c>
      <c r="F19" s="12">
        <v>17900</v>
      </c>
      <c r="G19" s="26"/>
    </row>
    <row r="20" spans="1:7" x14ac:dyDescent="0.15">
      <c r="A20" s="10" t="s">
        <v>12</v>
      </c>
      <c r="B20" s="10" t="s">
        <v>12</v>
      </c>
      <c r="C20" s="15" t="s">
        <v>161</v>
      </c>
      <c r="D20" s="16">
        <v>24500</v>
      </c>
      <c r="E20" s="16">
        <v>28500</v>
      </c>
      <c r="F20" s="16">
        <v>-4000</v>
      </c>
      <c r="G20" s="27"/>
    </row>
    <row r="21" spans="1:7" x14ac:dyDescent="0.15">
      <c r="A21" s="10" t="s">
        <v>12</v>
      </c>
      <c r="B21" s="10" t="s">
        <v>12</v>
      </c>
      <c r="C21" s="11" t="s">
        <v>162</v>
      </c>
      <c r="D21" s="12">
        <v>31771303</v>
      </c>
      <c r="E21" s="12">
        <v>31803689</v>
      </c>
      <c r="F21" s="12">
        <v>-32386</v>
      </c>
      <c r="G21" s="26"/>
    </row>
    <row r="22" spans="1:7" x14ac:dyDescent="0.15">
      <c r="A22" s="10" t="s">
        <v>12</v>
      </c>
      <c r="B22" s="10" t="s">
        <v>12</v>
      </c>
      <c r="C22" s="11" t="s">
        <v>163</v>
      </c>
      <c r="D22" s="12">
        <v>23570703</v>
      </c>
      <c r="E22" s="12">
        <v>22386409</v>
      </c>
      <c r="F22" s="12">
        <v>1184294</v>
      </c>
      <c r="G22" s="26"/>
    </row>
    <row r="23" spans="1:7" x14ac:dyDescent="0.15">
      <c r="A23" s="10" t="s">
        <v>12</v>
      </c>
      <c r="B23" s="10" t="s">
        <v>12</v>
      </c>
      <c r="C23" s="11" t="s">
        <v>164</v>
      </c>
      <c r="D23" s="12">
        <v>22017066</v>
      </c>
      <c r="E23" s="12">
        <v>20616322</v>
      </c>
      <c r="F23" s="12">
        <v>1400744</v>
      </c>
      <c r="G23" s="26"/>
    </row>
    <row r="24" spans="1:7" x14ac:dyDescent="0.15">
      <c r="A24" s="10" t="s">
        <v>12</v>
      </c>
      <c r="B24" s="10" t="s">
        <v>12</v>
      </c>
      <c r="C24" s="11" t="s">
        <v>165</v>
      </c>
      <c r="D24" s="12">
        <v>1553637</v>
      </c>
      <c r="E24" s="12">
        <v>1770087</v>
      </c>
      <c r="F24" s="12">
        <v>-216450</v>
      </c>
      <c r="G24" s="26"/>
    </row>
    <row r="25" spans="1:7" x14ac:dyDescent="0.15">
      <c r="A25" s="10" t="s">
        <v>12</v>
      </c>
      <c r="B25" s="10" t="s">
        <v>12</v>
      </c>
      <c r="C25" s="11" t="s">
        <v>166</v>
      </c>
      <c r="D25" s="12">
        <v>7992000</v>
      </c>
      <c r="E25" s="12">
        <v>9203140</v>
      </c>
      <c r="F25" s="12">
        <v>-1211140</v>
      </c>
      <c r="G25" s="26"/>
    </row>
    <row r="26" spans="1:7" x14ac:dyDescent="0.15">
      <c r="A26" s="10" t="s">
        <v>12</v>
      </c>
      <c r="B26" s="10" t="s">
        <v>12</v>
      </c>
      <c r="C26" s="15" t="s">
        <v>167</v>
      </c>
      <c r="D26" s="16">
        <v>208600</v>
      </c>
      <c r="E26" s="16">
        <v>214140</v>
      </c>
      <c r="F26" s="16">
        <v>-5540</v>
      </c>
      <c r="G26" s="27"/>
    </row>
    <row r="27" spans="1:7" x14ac:dyDescent="0.15">
      <c r="A27" s="10" t="s">
        <v>12</v>
      </c>
      <c r="B27" s="10" t="s">
        <v>12</v>
      </c>
      <c r="C27" s="11" t="s">
        <v>168</v>
      </c>
      <c r="D27" s="12">
        <v>0</v>
      </c>
      <c r="E27" s="12">
        <v>16400</v>
      </c>
      <c r="F27" s="12">
        <v>-16400</v>
      </c>
      <c r="G27" s="26"/>
    </row>
    <row r="28" spans="1:7" x14ac:dyDescent="0.15">
      <c r="A28" s="10" t="s">
        <v>12</v>
      </c>
      <c r="B28" s="10" t="s">
        <v>12</v>
      </c>
      <c r="C28" s="19" t="s">
        <v>169</v>
      </c>
      <c r="D28" s="20">
        <v>0</v>
      </c>
      <c r="E28" s="20">
        <v>16400</v>
      </c>
      <c r="F28" s="20">
        <v>-16400</v>
      </c>
      <c r="G28" s="25"/>
    </row>
    <row r="29" spans="1:7" x14ac:dyDescent="0.15">
      <c r="A29" s="10" t="s">
        <v>12</v>
      </c>
      <c r="B29" s="23" t="s">
        <v>12</v>
      </c>
      <c r="C29" s="24" t="s">
        <v>170</v>
      </c>
      <c r="D29" s="20">
        <f>SUM(D5,D8,D10,D13,D17,D21,D27)</f>
        <v>124944459</v>
      </c>
      <c r="E29" s="20">
        <f t="shared" ref="E29:F29" si="0">SUM(E5,E8,E10,E13,E17,E21,E27)</f>
        <v>114777836</v>
      </c>
      <c r="F29" s="20">
        <f t="shared" si="0"/>
        <v>10166623</v>
      </c>
      <c r="G29" s="25"/>
    </row>
    <row r="30" spans="1:7" x14ac:dyDescent="0.15">
      <c r="A30" s="10" t="s">
        <v>12</v>
      </c>
      <c r="B30" s="10" t="s">
        <v>171</v>
      </c>
      <c r="C30" s="11" t="s">
        <v>172</v>
      </c>
      <c r="D30" s="12">
        <v>102030586</v>
      </c>
      <c r="E30" s="12">
        <v>94072101</v>
      </c>
      <c r="F30" s="12">
        <v>7958485</v>
      </c>
      <c r="G30" s="26"/>
    </row>
    <row r="31" spans="1:7" x14ac:dyDescent="0.15">
      <c r="A31" s="10" t="s">
        <v>12</v>
      </c>
      <c r="B31" s="10" t="s">
        <v>173</v>
      </c>
      <c r="C31" s="11" t="s">
        <v>174</v>
      </c>
      <c r="D31" s="12">
        <v>502000</v>
      </c>
      <c r="E31" s="12">
        <v>507000</v>
      </c>
      <c r="F31" s="12">
        <v>-5000</v>
      </c>
      <c r="G31" s="26"/>
    </row>
    <row r="32" spans="1:7" x14ac:dyDescent="0.15">
      <c r="A32" s="10" t="s">
        <v>12</v>
      </c>
      <c r="B32" s="10" t="s">
        <v>12</v>
      </c>
      <c r="C32" s="11" t="s">
        <v>175</v>
      </c>
      <c r="D32" s="12">
        <v>50025391</v>
      </c>
      <c r="E32" s="12">
        <v>47319605</v>
      </c>
      <c r="F32" s="12">
        <v>2705786</v>
      </c>
      <c r="G32" s="26"/>
    </row>
    <row r="33" spans="1:7" x14ac:dyDescent="0.15">
      <c r="A33" s="10" t="s">
        <v>12</v>
      </c>
      <c r="B33" s="10" t="s">
        <v>12</v>
      </c>
      <c r="C33" s="11" t="s">
        <v>176</v>
      </c>
      <c r="D33" s="12">
        <v>13188934</v>
      </c>
      <c r="E33" s="12">
        <v>12435670</v>
      </c>
      <c r="F33" s="12">
        <v>753264</v>
      </c>
      <c r="G33" s="26"/>
    </row>
    <row r="34" spans="1:7" x14ac:dyDescent="0.15">
      <c r="A34" s="10" t="s">
        <v>12</v>
      </c>
      <c r="B34" s="10" t="s">
        <v>12</v>
      </c>
      <c r="C34" s="11" t="s">
        <v>177</v>
      </c>
      <c r="D34" s="12">
        <v>28365633</v>
      </c>
      <c r="E34" s="12">
        <v>24706770</v>
      </c>
      <c r="F34" s="12">
        <v>3658863</v>
      </c>
      <c r="G34" s="26"/>
    </row>
    <row r="35" spans="1:7" x14ac:dyDescent="0.15">
      <c r="A35" s="10" t="s">
        <v>12</v>
      </c>
      <c r="B35" s="10" t="s">
        <v>12</v>
      </c>
      <c r="C35" s="15" t="s">
        <v>178</v>
      </c>
      <c r="D35" s="16">
        <v>9948628</v>
      </c>
      <c r="E35" s="16">
        <v>9103056</v>
      </c>
      <c r="F35" s="16">
        <v>845572</v>
      </c>
      <c r="G35" s="27"/>
    </row>
    <row r="36" spans="1:7" x14ac:dyDescent="0.15">
      <c r="A36" s="10" t="s">
        <v>12</v>
      </c>
      <c r="B36" s="10" t="s">
        <v>12</v>
      </c>
      <c r="C36" s="11" t="s">
        <v>179</v>
      </c>
      <c r="D36" s="12">
        <v>6942810</v>
      </c>
      <c r="E36" s="12">
        <v>5925342</v>
      </c>
      <c r="F36" s="12">
        <v>1017468</v>
      </c>
      <c r="G36" s="26"/>
    </row>
    <row r="37" spans="1:7" x14ac:dyDescent="0.15">
      <c r="A37" s="10" t="s">
        <v>12</v>
      </c>
      <c r="B37" s="10" t="s">
        <v>12</v>
      </c>
      <c r="C37" s="11" t="s">
        <v>180</v>
      </c>
      <c r="D37" s="12">
        <v>2263138</v>
      </c>
      <c r="E37" s="12">
        <v>2171703</v>
      </c>
      <c r="F37" s="12">
        <v>91435</v>
      </c>
      <c r="G37" s="26"/>
    </row>
    <row r="38" spans="1:7" x14ac:dyDescent="0.15">
      <c r="A38" s="10" t="s">
        <v>12</v>
      </c>
      <c r="B38" s="10" t="s">
        <v>12</v>
      </c>
      <c r="C38" s="11" t="s">
        <v>181</v>
      </c>
      <c r="D38" s="12">
        <v>153217</v>
      </c>
      <c r="E38" s="12">
        <v>108355</v>
      </c>
      <c r="F38" s="12">
        <v>44862</v>
      </c>
      <c r="G38" s="26"/>
    </row>
    <row r="39" spans="1:7" x14ac:dyDescent="0.15">
      <c r="A39" s="10" t="s">
        <v>12</v>
      </c>
      <c r="B39" s="10" t="s">
        <v>12</v>
      </c>
      <c r="C39" s="11" t="s">
        <v>182</v>
      </c>
      <c r="D39" s="12">
        <v>59040</v>
      </c>
      <c r="E39" s="12">
        <v>88256</v>
      </c>
      <c r="F39" s="12">
        <v>-29216</v>
      </c>
      <c r="G39" s="26"/>
    </row>
    <row r="40" spans="1:7" x14ac:dyDescent="0.15">
      <c r="A40" s="10" t="s">
        <v>12</v>
      </c>
      <c r="B40" s="10" t="s">
        <v>12</v>
      </c>
      <c r="C40" s="11" t="s">
        <v>183</v>
      </c>
      <c r="D40" s="12">
        <v>1131380</v>
      </c>
      <c r="E40" s="12">
        <v>407397</v>
      </c>
      <c r="F40" s="12">
        <v>723983</v>
      </c>
      <c r="G40" s="26"/>
    </row>
    <row r="41" spans="1:7" x14ac:dyDescent="0.15">
      <c r="A41" s="10" t="s">
        <v>12</v>
      </c>
      <c r="B41" s="10" t="s">
        <v>12</v>
      </c>
      <c r="C41" s="11" t="s">
        <v>184</v>
      </c>
      <c r="D41" s="12">
        <v>10380</v>
      </c>
      <c r="E41" s="12">
        <v>69800</v>
      </c>
      <c r="F41" s="12">
        <v>-59420</v>
      </c>
      <c r="G41" s="26"/>
    </row>
    <row r="42" spans="1:7" x14ac:dyDescent="0.15">
      <c r="A42" s="10" t="s">
        <v>12</v>
      </c>
      <c r="B42" s="10" t="s">
        <v>12</v>
      </c>
      <c r="C42" s="11" t="s">
        <v>185</v>
      </c>
      <c r="D42" s="12">
        <v>190702</v>
      </c>
      <c r="E42" s="12">
        <v>162609</v>
      </c>
      <c r="F42" s="12">
        <v>28093</v>
      </c>
      <c r="G42" s="26"/>
    </row>
    <row r="43" spans="1:7" x14ac:dyDescent="0.15">
      <c r="A43" s="10" t="s">
        <v>12</v>
      </c>
      <c r="B43" s="10" t="s">
        <v>12</v>
      </c>
      <c r="C43" s="11" t="s">
        <v>186</v>
      </c>
      <c r="D43" s="12">
        <v>1570049</v>
      </c>
      <c r="E43" s="12">
        <v>1421226</v>
      </c>
      <c r="F43" s="12">
        <v>148823</v>
      </c>
      <c r="G43" s="26"/>
    </row>
    <row r="44" spans="1:7" x14ac:dyDescent="0.15">
      <c r="A44" s="10" t="s">
        <v>12</v>
      </c>
      <c r="B44" s="10" t="s">
        <v>12</v>
      </c>
      <c r="C44" s="11" t="s">
        <v>187</v>
      </c>
      <c r="D44" s="12">
        <v>113000</v>
      </c>
      <c r="E44" s="12">
        <v>125200</v>
      </c>
      <c r="F44" s="12">
        <v>-12200</v>
      </c>
      <c r="G44" s="26"/>
    </row>
    <row r="45" spans="1:7" x14ac:dyDescent="0.15">
      <c r="A45" s="10" t="s">
        <v>12</v>
      </c>
      <c r="B45" s="10" t="s">
        <v>12</v>
      </c>
      <c r="C45" s="11" t="s">
        <v>188</v>
      </c>
      <c r="D45" s="12">
        <v>246319</v>
      </c>
      <c r="E45" s="12">
        <v>280457</v>
      </c>
      <c r="F45" s="12">
        <v>-34138</v>
      </c>
      <c r="G45" s="26"/>
    </row>
    <row r="46" spans="1:7" x14ac:dyDescent="0.15">
      <c r="A46" s="10" t="s">
        <v>12</v>
      </c>
      <c r="B46" s="10" t="s">
        <v>12</v>
      </c>
      <c r="C46" s="15" t="s">
        <v>189</v>
      </c>
      <c r="D46" s="16">
        <v>1205585</v>
      </c>
      <c r="E46" s="16">
        <v>1090339</v>
      </c>
      <c r="F46" s="16">
        <v>115246</v>
      </c>
      <c r="G46" s="27"/>
    </row>
    <row r="47" spans="1:7" x14ac:dyDescent="0.15">
      <c r="A47" s="10" t="s">
        <v>12</v>
      </c>
      <c r="B47" s="10" t="s">
        <v>12</v>
      </c>
      <c r="C47" s="11" t="s">
        <v>190</v>
      </c>
      <c r="D47" s="12">
        <v>7691815</v>
      </c>
      <c r="E47" s="12">
        <v>6692976</v>
      </c>
      <c r="F47" s="12">
        <v>998839</v>
      </c>
      <c r="G47" s="26"/>
    </row>
    <row r="48" spans="1:7" x14ac:dyDescent="0.15">
      <c r="A48" s="10" t="s">
        <v>12</v>
      </c>
      <c r="B48" s="10" t="s">
        <v>12</v>
      </c>
      <c r="C48" s="11" t="s">
        <v>191</v>
      </c>
      <c r="D48" s="12">
        <v>365085</v>
      </c>
      <c r="E48" s="12">
        <v>268693</v>
      </c>
      <c r="F48" s="12">
        <v>96392</v>
      </c>
      <c r="G48" s="26"/>
    </row>
    <row r="49" spans="1:7" x14ac:dyDescent="0.15">
      <c r="A49" s="10" t="s">
        <v>12</v>
      </c>
      <c r="B49" s="10" t="s">
        <v>12</v>
      </c>
      <c r="C49" s="11" t="s">
        <v>192</v>
      </c>
      <c r="D49" s="12">
        <v>69930</v>
      </c>
      <c r="E49" s="12">
        <v>3466</v>
      </c>
      <c r="F49" s="12">
        <v>66464</v>
      </c>
      <c r="G49" s="26"/>
    </row>
    <row r="50" spans="1:7" x14ac:dyDescent="0.15">
      <c r="A50" s="10" t="s">
        <v>12</v>
      </c>
      <c r="B50" s="10" t="s">
        <v>12</v>
      </c>
      <c r="C50" s="11" t="s">
        <v>193</v>
      </c>
      <c r="D50" s="12">
        <v>118950</v>
      </c>
      <c r="E50" s="12">
        <v>170020</v>
      </c>
      <c r="F50" s="12">
        <v>-51070</v>
      </c>
      <c r="G50" s="26"/>
    </row>
    <row r="51" spans="1:7" x14ac:dyDescent="0.15">
      <c r="A51" s="10" t="s">
        <v>12</v>
      </c>
      <c r="B51" s="10" t="s">
        <v>12</v>
      </c>
      <c r="C51" s="11" t="s">
        <v>194</v>
      </c>
      <c r="D51" s="12">
        <v>862706</v>
      </c>
      <c r="E51" s="12">
        <v>794417</v>
      </c>
      <c r="F51" s="12">
        <v>68289</v>
      </c>
      <c r="G51" s="26"/>
    </row>
    <row r="52" spans="1:7" x14ac:dyDescent="0.15">
      <c r="A52" s="10" t="s">
        <v>12</v>
      </c>
      <c r="B52" s="10" t="s">
        <v>12</v>
      </c>
      <c r="C52" s="11" t="s">
        <v>195</v>
      </c>
      <c r="D52" s="12">
        <v>956102</v>
      </c>
      <c r="E52" s="12">
        <v>948100</v>
      </c>
      <c r="F52" s="12">
        <v>8002</v>
      </c>
      <c r="G52" s="26"/>
    </row>
    <row r="53" spans="1:7" x14ac:dyDescent="0.15">
      <c r="A53" s="10" t="s">
        <v>12</v>
      </c>
      <c r="B53" s="10" t="s">
        <v>12</v>
      </c>
      <c r="C53" s="11" t="s">
        <v>196</v>
      </c>
      <c r="D53" s="12">
        <v>114667</v>
      </c>
      <c r="E53" s="12">
        <v>36891</v>
      </c>
      <c r="F53" s="12">
        <v>77776</v>
      </c>
      <c r="G53" s="26"/>
    </row>
    <row r="54" spans="1:7" x14ac:dyDescent="0.15">
      <c r="A54" s="10" t="s">
        <v>12</v>
      </c>
      <c r="B54" s="10" t="s">
        <v>12</v>
      </c>
      <c r="C54" s="11" t="s">
        <v>197</v>
      </c>
      <c r="D54" s="12">
        <v>553176</v>
      </c>
      <c r="E54" s="12">
        <v>86980</v>
      </c>
      <c r="F54" s="12">
        <v>466196</v>
      </c>
      <c r="G54" s="26"/>
    </row>
    <row r="55" spans="1:7" x14ac:dyDescent="0.15">
      <c r="A55" s="10" t="s">
        <v>12</v>
      </c>
      <c r="B55" s="10" t="s">
        <v>12</v>
      </c>
      <c r="C55" s="11" t="s">
        <v>198</v>
      </c>
      <c r="D55" s="12">
        <v>2600</v>
      </c>
      <c r="E55" s="12">
        <v>3344</v>
      </c>
      <c r="F55" s="12">
        <v>-744</v>
      </c>
      <c r="G55" s="26"/>
    </row>
    <row r="56" spans="1:7" x14ac:dyDescent="0.15">
      <c r="A56" s="10" t="s">
        <v>12</v>
      </c>
      <c r="B56" s="10" t="s">
        <v>12</v>
      </c>
      <c r="C56" s="11" t="s">
        <v>199</v>
      </c>
      <c r="D56" s="12">
        <v>507900</v>
      </c>
      <c r="E56" s="12">
        <v>36156</v>
      </c>
      <c r="F56" s="12">
        <v>471744</v>
      </c>
      <c r="G56" s="26"/>
    </row>
    <row r="57" spans="1:7" x14ac:dyDescent="0.15">
      <c r="A57" s="10" t="s">
        <v>12</v>
      </c>
      <c r="B57" s="10" t="s">
        <v>12</v>
      </c>
      <c r="C57" s="11" t="s">
        <v>200</v>
      </c>
      <c r="D57" s="12">
        <v>598027</v>
      </c>
      <c r="E57" s="12">
        <v>598282</v>
      </c>
      <c r="F57" s="12">
        <v>-255</v>
      </c>
      <c r="G57" s="26"/>
    </row>
    <row r="58" spans="1:7" x14ac:dyDescent="0.15">
      <c r="A58" s="10" t="s">
        <v>12</v>
      </c>
      <c r="B58" s="10" t="s">
        <v>12</v>
      </c>
      <c r="C58" s="11" t="s">
        <v>201</v>
      </c>
      <c r="D58" s="12">
        <v>229821</v>
      </c>
      <c r="E58" s="12">
        <v>244584</v>
      </c>
      <c r="F58" s="12">
        <v>-14763</v>
      </c>
      <c r="G58" s="26"/>
    </row>
    <row r="59" spans="1:7" x14ac:dyDescent="0.15">
      <c r="A59" s="10" t="s">
        <v>12</v>
      </c>
      <c r="B59" s="10" t="s">
        <v>12</v>
      </c>
      <c r="C59" s="11" t="s">
        <v>202</v>
      </c>
      <c r="D59" s="12">
        <v>25920</v>
      </c>
      <c r="E59" s="12">
        <v>12960</v>
      </c>
      <c r="F59" s="12">
        <v>12960</v>
      </c>
      <c r="G59" s="26"/>
    </row>
    <row r="60" spans="1:7" x14ac:dyDescent="0.15">
      <c r="A60" s="10" t="s">
        <v>12</v>
      </c>
      <c r="B60" s="10" t="s">
        <v>12</v>
      </c>
      <c r="C60" s="11" t="s">
        <v>188</v>
      </c>
      <c r="D60" s="12">
        <v>46136</v>
      </c>
      <c r="E60" s="12">
        <v>120000</v>
      </c>
      <c r="F60" s="12">
        <v>-73864</v>
      </c>
      <c r="G60" s="26"/>
    </row>
    <row r="61" spans="1:7" x14ac:dyDescent="0.15">
      <c r="A61" s="10" t="s">
        <v>12</v>
      </c>
      <c r="B61" s="10" t="s">
        <v>12</v>
      </c>
      <c r="C61" s="11" t="s">
        <v>203</v>
      </c>
      <c r="D61" s="12">
        <v>29376</v>
      </c>
      <c r="E61" s="12">
        <v>22248</v>
      </c>
      <c r="F61" s="12">
        <v>7128</v>
      </c>
      <c r="G61" s="26"/>
    </row>
    <row r="62" spans="1:7" x14ac:dyDescent="0.15">
      <c r="A62" s="10" t="s">
        <v>12</v>
      </c>
      <c r="B62" s="10" t="s">
        <v>12</v>
      </c>
      <c r="C62" s="11" t="s">
        <v>185</v>
      </c>
      <c r="D62" s="12">
        <v>579018</v>
      </c>
      <c r="E62" s="12">
        <v>639100</v>
      </c>
      <c r="F62" s="12">
        <v>-60082</v>
      </c>
      <c r="G62" s="26"/>
    </row>
    <row r="63" spans="1:7" x14ac:dyDescent="0.15">
      <c r="A63" s="10" t="s">
        <v>12</v>
      </c>
      <c r="B63" s="10" t="s">
        <v>12</v>
      </c>
      <c r="C63" s="11" t="s">
        <v>204</v>
      </c>
      <c r="D63" s="12">
        <v>2282061</v>
      </c>
      <c r="E63" s="12">
        <v>2325432</v>
      </c>
      <c r="F63" s="12">
        <v>-43371</v>
      </c>
      <c r="G63" s="26"/>
    </row>
    <row r="64" spans="1:7" x14ac:dyDescent="0.15">
      <c r="A64" s="10" t="s">
        <v>12</v>
      </c>
      <c r="B64" s="10" t="s">
        <v>12</v>
      </c>
      <c r="C64" s="11" t="s">
        <v>205</v>
      </c>
      <c r="D64" s="12">
        <v>75654</v>
      </c>
      <c r="E64" s="12">
        <v>112459</v>
      </c>
      <c r="F64" s="12">
        <v>-36805</v>
      </c>
      <c r="G64" s="26"/>
    </row>
    <row r="65" spans="1:7" x14ac:dyDescent="0.15">
      <c r="A65" s="10" t="s">
        <v>12</v>
      </c>
      <c r="B65" s="10" t="s">
        <v>12</v>
      </c>
      <c r="C65" s="11" t="s">
        <v>206</v>
      </c>
      <c r="D65" s="12">
        <v>72662</v>
      </c>
      <c r="E65" s="12">
        <v>81524</v>
      </c>
      <c r="F65" s="12">
        <v>-8862</v>
      </c>
      <c r="G65" s="26"/>
    </row>
    <row r="66" spans="1:7" x14ac:dyDescent="0.15">
      <c r="A66" s="10" t="s">
        <v>12</v>
      </c>
      <c r="B66" s="10" t="s">
        <v>12</v>
      </c>
      <c r="C66" s="11" t="s">
        <v>207</v>
      </c>
      <c r="D66" s="12">
        <v>147660</v>
      </c>
      <c r="E66" s="12">
        <v>137700</v>
      </c>
      <c r="F66" s="12">
        <v>9960</v>
      </c>
      <c r="G66" s="26"/>
    </row>
    <row r="67" spans="1:7" x14ac:dyDescent="0.15">
      <c r="A67" s="10" t="s">
        <v>12</v>
      </c>
      <c r="B67" s="10" t="s">
        <v>12</v>
      </c>
      <c r="C67" s="15" t="s">
        <v>208</v>
      </c>
      <c r="D67" s="16">
        <v>54364</v>
      </c>
      <c r="E67" s="16">
        <v>50620</v>
      </c>
      <c r="F67" s="16">
        <v>3744</v>
      </c>
      <c r="G67" s="27"/>
    </row>
    <row r="68" spans="1:7" x14ac:dyDescent="0.15">
      <c r="A68" s="10" t="s">
        <v>12</v>
      </c>
      <c r="B68" s="10" t="s">
        <v>12</v>
      </c>
      <c r="C68" s="11" t="s">
        <v>85</v>
      </c>
      <c r="D68" s="12">
        <v>2721539</v>
      </c>
      <c r="E68" s="12">
        <v>2803665</v>
      </c>
      <c r="F68" s="12">
        <v>-82126</v>
      </c>
      <c r="G68" s="26"/>
    </row>
    <row r="69" spans="1:7" x14ac:dyDescent="0.15">
      <c r="A69" s="10" t="s">
        <v>12</v>
      </c>
      <c r="B69" s="10" t="s">
        <v>12</v>
      </c>
      <c r="C69" s="11" t="s">
        <v>86</v>
      </c>
      <c r="D69" s="12">
        <v>1978617</v>
      </c>
      <c r="E69" s="12">
        <v>2054013</v>
      </c>
      <c r="F69" s="12">
        <v>-75396</v>
      </c>
      <c r="G69" s="26"/>
    </row>
    <row r="70" spans="1:7" x14ac:dyDescent="0.15">
      <c r="A70" s="10" t="s">
        <v>12</v>
      </c>
      <c r="B70" s="10" t="s">
        <v>12</v>
      </c>
      <c r="C70" s="15" t="s">
        <v>87</v>
      </c>
      <c r="D70" s="16">
        <v>742922</v>
      </c>
      <c r="E70" s="16">
        <v>749652</v>
      </c>
      <c r="F70" s="16">
        <v>-6730</v>
      </c>
      <c r="G70" s="27"/>
    </row>
    <row r="71" spans="1:7" x14ac:dyDescent="0.15">
      <c r="A71" s="10" t="s">
        <v>12</v>
      </c>
      <c r="B71" s="10" t="s">
        <v>12</v>
      </c>
      <c r="C71" s="11" t="s">
        <v>209</v>
      </c>
      <c r="D71" s="12">
        <v>1153182</v>
      </c>
      <c r="E71" s="12">
        <v>1801549</v>
      </c>
      <c r="F71" s="12">
        <v>-648367</v>
      </c>
      <c r="G71" s="26"/>
    </row>
    <row r="72" spans="1:7" x14ac:dyDescent="0.15">
      <c r="A72" s="10" t="s">
        <v>12</v>
      </c>
      <c r="B72" s="10" t="s">
        <v>12</v>
      </c>
      <c r="C72" s="15" t="s">
        <v>210</v>
      </c>
      <c r="D72" s="16">
        <v>1153182</v>
      </c>
      <c r="E72" s="16">
        <v>1801549</v>
      </c>
      <c r="F72" s="16">
        <v>-648367</v>
      </c>
      <c r="G72" s="27"/>
    </row>
    <row r="73" spans="1:7" x14ac:dyDescent="0.15">
      <c r="A73" s="10" t="s">
        <v>12</v>
      </c>
      <c r="B73" s="10" t="s">
        <v>12</v>
      </c>
      <c r="C73" s="11" t="s">
        <v>211</v>
      </c>
      <c r="D73" s="12">
        <v>1219954</v>
      </c>
      <c r="E73" s="12">
        <v>1506538</v>
      </c>
      <c r="F73" s="12">
        <v>-286584</v>
      </c>
      <c r="G73" s="26"/>
    </row>
    <row r="74" spans="1:7" x14ac:dyDescent="0.15">
      <c r="A74" s="10" t="s">
        <v>12</v>
      </c>
      <c r="B74" s="10" t="s">
        <v>12</v>
      </c>
      <c r="C74" s="15" t="s">
        <v>212</v>
      </c>
      <c r="D74" s="16">
        <v>1219954</v>
      </c>
      <c r="E74" s="16">
        <v>1506538</v>
      </c>
      <c r="F74" s="16">
        <v>-286584</v>
      </c>
      <c r="G74" s="27"/>
    </row>
    <row r="75" spans="1:7" x14ac:dyDescent="0.15">
      <c r="A75" s="10" t="s">
        <v>12</v>
      </c>
      <c r="B75" s="10" t="s">
        <v>12</v>
      </c>
      <c r="C75" s="19" t="s">
        <v>213</v>
      </c>
      <c r="D75" s="20">
        <v>235000</v>
      </c>
      <c r="E75" s="20">
        <v>0</v>
      </c>
      <c r="F75" s="20">
        <v>235000</v>
      </c>
      <c r="G75" s="25"/>
    </row>
    <row r="76" spans="1:7" x14ac:dyDescent="0.15">
      <c r="A76" s="10" t="s">
        <v>12</v>
      </c>
      <c r="B76" s="23" t="s">
        <v>12</v>
      </c>
      <c r="C76" s="24" t="s">
        <v>214</v>
      </c>
      <c r="D76" s="20">
        <f>SUM(D30,D36,D47,D68,D71,D73,D75)</f>
        <v>121994886</v>
      </c>
      <c r="E76" s="20">
        <f t="shared" ref="E76:F76" si="1">SUM(E30,E36,E47,E68,E71,E73,E75)</f>
        <v>112802171</v>
      </c>
      <c r="F76" s="20">
        <f t="shared" si="1"/>
        <v>9192715</v>
      </c>
      <c r="G76" s="25"/>
    </row>
    <row r="77" spans="1:7" x14ac:dyDescent="0.15">
      <c r="A77" s="23" t="s">
        <v>12</v>
      </c>
      <c r="B77" s="28" t="s">
        <v>215</v>
      </c>
      <c r="C77" s="29"/>
      <c r="D77" s="20">
        <f>SUM(D29-D76)</f>
        <v>2949573</v>
      </c>
      <c r="E77" s="20">
        <f t="shared" ref="E77:F77" si="2">SUM(E29-E76)</f>
        <v>1975665</v>
      </c>
      <c r="F77" s="20">
        <f t="shared" si="2"/>
        <v>973908</v>
      </c>
      <c r="G77" s="25"/>
    </row>
    <row r="78" spans="1:7" x14ac:dyDescent="0.15">
      <c r="A78" s="5" t="s">
        <v>138</v>
      </c>
      <c r="B78" s="5" t="s">
        <v>6</v>
      </c>
      <c r="C78" s="6" t="s">
        <v>216</v>
      </c>
      <c r="D78" s="12">
        <v>425129</v>
      </c>
      <c r="E78" s="12">
        <v>458092</v>
      </c>
      <c r="F78" s="12">
        <v>-32963</v>
      </c>
      <c r="G78" s="26"/>
    </row>
    <row r="79" spans="1:7" x14ac:dyDescent="0.15">
      <c r="A79" s="10" t="s">
        <v>140</v>
      </c>
      <c r="B79" s="10" t="s">
        <v>141</v>
      </c>
      <c r="C79" s="11" t="s">
        <v>217</v>
      </c>
      <c r="D79" s="12">
        <v>425129</v>
      </c>
      <c r="E79" s="12">
        <v>458092</v>
      </c>
      <c r="F79" s="12">
        <v>-32963</v>
      </c>
      <c r="G79" s="26"/>
    </row>
    <row r="80" spans="1:7" x14ac:dyDescent="0.15">
      <c r="A80" s="10" t="s">
        <v>143</v>
      </c>
      <c r="B80" s="10"/>
      <c r="C80" s="44"/>
      <c r="D80" s="12"/>
      <c r="E80" s="12"/>
      <c r="F80" s="12"/>
      <c r="G80" s="26"/>
    </row>
    <row r="81" spans="1:7" x14ac:dyDescent="0.15">
      <c r="A81" s="10" t="s">
        <v>145</v>
      </c>
      <c r="B81" s="10"/>
      <c r="C81" s="44"/>
      <c r="D81" s="12"/>
      <c r="E81" s="12"/>
      <c r="F81" s="12"/>
      <c r="G81" s="26"/>
    </row>
    <row r="82" spans="1:7" x14ac:dyDescent="0.15">
      <c r="A82" s="10" t="s">
        <v>11</v>
      </c>
      <c r="B82" s="10"/>
      <c r="C82" s="44"/>
      <c r="D82" s="12"/>
      <c r="E82" s="12"/>
      <c r="F82" s="12"/>
      <c r="G82" s="26"/>
    </row>
    <row r="83" spans="1:7" x14ac:dyDescent="0.15">
      <c r="A83" s="10" t="s">
        <v>14</v>
      </c>
      <c r="B83" s="10"/>
      <c r="C83" s="44"/>
      <c r="D83" s="12"/>
      <c r="E83" s="12"/>
      <c r="F83" s="12"/>
      <c r="G83" s="26"/>
    </row>
    <row r="84" spans="1:7" x14ac:dyDescent="0.15">
      <c r="A84" s="10" t="s">
        <v>218</v>
      </c>
      <c r="B84" s="10"/>
      <c r="C84" s="24"/>
      <c r="D84" s="20"/>
      <c r="E84" s="20"/>
      <c r="F84" s="20"/>
      <c r="G84" s="25"/>
    </row>
    <row r="85" spans="1:7" x14ac:dyDescent="0.15">
      <c r="A85" s="10" t="s">
        <v>149</v>
      </c>
      <c r="B85" s="23" t="s">
        <v>12</v>
      </c>
      <c r="C85" s="24" t="s">
        <v>219</v>
      </c>
      <c r="D85" s="20">
        <f>SUM(D78)</f>
        <v>425129</v>
      </c>
      <c r="E85" s="20">
        <f t="shared" ref="E85:F85" si="3">SUM(E78)</f>
        <v>458092</v>
      </c>
      <c r="F85" s="20">
        <f t="shared" si="3"/>
        <v>-32963</v>
      </c>
      <c r="G85" s="25"/>
    </row>
    <row r="86" spans="1:7" x14ac:dyDescent="0.15">
      <c r="A86" s="10" t="s">
        <v>151</v>
      </c>
      <c r="B86" s="10" t="s">
        <v>171</v>
      </c>
      <c r="C86" s="45"/>
      <c r="D86" s="30"/>
      <c r="E86" s="30"/>
      <c r="F86" s="30"/>
      <c r="G86" s="31"/>
    </row>
    <row r="87" spans="1:7" x14ac:dyDescent="0.15">
      <c r="A87" s="10" t="s">
        <v>109</v>
      </c>
      <c r="B87" s="23" t="s">
        <v>173</v>
      </c>
      <c r="C87" s="24" t="s">
        <v>220</v>
      </c>
      <c r="D87" s="20">
        <v>0</v>
      </c>
      <c r="E87" s="20">
        <v>0</v>
      </c>
      <c r="F87" s="20">
        <v>0</v>
      </c>
      <c r="G87" s="25"/>
    </row>
    <row r="88" spans="1:7" x14ac:dyDescent="0.15">
      <c r="A88" s="23" t="s">
        <v>154</v>
      </c>
      <c r="B88" s="28" t="s">
        <v>221</v>
      </c>
      <c r="C88" s="29"/>
      <c r="D88" s="20">
        <f>SUM(D85-D87)</f>
        <v>425129</v>
      </c>
      <c r="E88" s="20">
        <f t="shared" ref="E88:F88" si="4">SUM(E85-E87)</f>
        <v>458092</v>
      </c>
      <c r="F88" s="20">
        <f t="shared" si="4"/>
        <v>-32963</v>
      </c>
      <c r="G88" s="25"/>
    </row>
    <row r="89" spans="1:7" x14ac:dyDescent="0.15">
      <c r="A89" s="32" t="s">
        <v>222</v>
      </c>
      <c r="B89" s="33"/>
      <c r="C89" s="34"/>
      <c r="D89" s="30">
        <f>SUM(D77,D88)</f>
        <v>3374702</v>
      </c>
      <c r="E89" s="30">
        <f t="shared" ref="E89:F89" si="5">SUM(E77,E88)</f>
        <v>2433757</v>
      </c>
      <c r="F89" s="30">
        <f t="shared" si="5"/>
        <v>940945</v>
      </c>
      <c r="G89" s="31"/>
    </row>
    <row r="90" spans="1:7" x14ac:dyDescent="0.15">
      <c r="A90" s="5" t="s">
        <v>223</v>
      </c>
      <c r="B90" s="5" t="s">
        <v>6</v>
      </c>
      <c r="C90" s="6" t="s">
        <v>224</v>
      </c>
      <c r="D90" s="12">
        <v>800000</v>
      </c>
      <c r="E90" s="12">
        <v>0</v>
      </c>
      <c r="F90" s="12">
        <v>800000</v>
      </c>
      <c r="G90" s="26"/>
    </row>
    <row r="91" spans="1:7" x14ac:dyDescent="0.15">
      <c r="A91" s="10" t="s">
        <v>225</v>
      </c>
      <c r="B91" s="10" t="s">
        <v>141</v>
      </c>
      <c r="C91" s="19" t="s">
        <v>226</v>
      </c>
      <c r="D91" s="20">
        <v>800000</v>
      </c>
      <c r="E91" s="20">
        <v>0</v>
      </c>
      <c r="F91" s="20">
        <v>800000</v>
      </c>
      <c r="G91" s="25"/>
    </row>
    <row r="92" spans="1:7" x14ac:dyDescent="0.15">
      <c r="A92" s="10" t="s">
        <v>149</v>
      </c>
      <c r="B92" s="23" t="s">
        <v>12</v>
      </c>
      <c r="C92" s="24" t="s">
        <v>227</v>
      </c>
      <c r="D92" s="20">
        <f>SUM(D90)</f>
        <v>800000</v>
      </c>
      <c r="E92" s="20">
        <f t="shared" ref="E92:F92" si="6">SUM(E90)</f>
        <v>0</v>
      </c>
      <c r="F92" s="20">
        <f t="shared" si="6"/>
        <v>800000</v>
      </c>
      <c r="G92" s="25"/>
    </row>
    <row r="93" spans="1:7" x14ac:dyDescent="0.15">
      <c r="A93" s="10" t="s">
        <v>151</v>
      </c>
      <c r="B93" s="10" t="s">
        <v>171</v>
      </c>
      <c r="C93" s="11" t="s">
        <v>228</v>
      </c>
      <c r="D93" s="12">
        <v>2</v>
      </c>
      <c r="E93" s="12">
        <v>0</v>
      </c>
      <c r="F93" s="12">
        <v>2</v>
      </c>
      <c r="G93" s="26"/>
    </row>
    <row r="94" spans="1:7" x14ac:dyDescent="0.15">
      <c r="A94" s="10" t="s">
        <v>109</v>
      </c>
      <c r="B94" s="10" t="s">
        <v>173</v>
      </c>
      <c r="C94" s="19" t="s">
        <v>229</v>
      </c>
      <c r="D94" s="20">
        <v>2</v>
      </c>
      <c r="E94" s="20">
        <v>0</v>
      </c>
      <c r="F94" s="20">
        <v>2</v>
      </c>
      <c r="G94" s="25"/>
    </row>
    <row r="95" spans="1:7" x14ac:dyDescent="0.15">
      <c r="A95" s="10" t="s">
        <v>154</v>
      </c>
      <c r="B95" s="23" t="s">
        <v>12</v>
      </c>
      <c r="C95" s="24" t="s">
        <v>230</v>
      </c>
      <c r="D95" s="20">
        <f>SUM(D93)</f>
        <v>2</v>
      </c>
      <c r="E95" s="20">
        <f t="shared" ref="E95:F95" si="7">SUM(E93)</f>
        <v>0</v>
      </c>
      <c r="F95" s="20">
        <f t="shared" si="7"/>
        <v>2</v>
      </c>
      <c r="G95" s="25"/>
    </row>
    <row r="96" spans="1:7" x14ac:dyDescent="0.15">
      <c r="A96" s="23" t="s">
        <v>12</v>
      </c>
      <c r="B96" s="28" t="s">
        <v>231</v>
      </c>
      <c r="C96" s="29"/>
      <c r="D96" s="20">
        <f>SUM(D92-D95)</f>
        <v>799998</v>
      </c>
      <c r="E96" s="20">
        <f t="shared" ref="E96:F96" si="8">SUM(E92-E95)</f>
        <v>0</v>
      </c>
      <c r="F96" s="20">
        <f t="shared" si="8"/>
        <v>799998</v>
      </c>
      <c r="G96" s="25"/>
    </row>
    <row r="97" spans="1:7" x14ac:dyDescent="0.15">
      <c r="A97" s="32" t="s">
        <v>232</v>
      </c>
      <c r="B97" s="33"/>
      <c r="C97" s="34"/>
      <c r="D97" s="30">
        <f>SUM(D89,D96)</f>
        <v>4174700</v>
      </c>
      <c r="E97" s="30">
        <f t="shared" ref="E97:F97" si="9">SUM(E89,E96)</f>
        <v>2433757</v>
      </c>
      <c r="F97" s="30">
        <f t="shared" si="9"/>
        <v>1740943</v>
      </c>
      <c r="G97" s="31"/>
    </row>
    <row r="98" spans="1:7" x14ac:dyDescent="0.15">
      <c r="A98" s="5" t="s">
        <v>233</v>
      </c>
      <c r="B98" s="32" t="s">
        <v>234</v>
      </c>
      <c r="C98" s="34"/>
      <c r="D98" s="30">
        <v>12481515</v>
      </c>
      <c r="E98" s="30">
        <v>12846819</v>
      </c>
      <c r="F98" s="30">
        <v>-365304</v>
      </c>
      <c r="G98" s="31"/>
    </row>
    <row r="99" spans="1:7" x14ac:dyDescent="0.15">
      <c r="A99" s="10" t="s">
        <v>235</v>
      </c>
      <c r="B99" s="32" t="s">
        <v>236</v>
      </c>
      <c r="C99" s="34"/>
      <c r="D99" s="30">
        <f>SUM(D97,D98)</f>
        <v>16656215</v>
      </c>
      <c r="E99" s="30">
        <f t="shared" ref="E99:F99" si="10">SUM(E97,E98)</f>
        <v>15280576</v>
      </c>
      <c r="F99" s="30">
        <f t="shared" si="10"/>
        <v>1375639</v>
      </c>
      <c r="G99" s="31"/>
    </row>
    <row r="100" spans="1:7" x14ac:dyDescent="0.15">
      <c r="A100" s="10" t="s">
        <v>11</v>
      </c>
      <c r="B100" s="46" t="s">
        <v>237</v>
      </c>
      <c r="C100" s="47"/>
      <c r="D100" s="48">
        <v>0</v>
      </c>
      <c r="E100" s="48">
        <v>0</v>
      </c>
      <c r="F100" s="48">
        <v>0</v>
      </c>
      <c r="G100" s="49"/>
    </row>
    <row r="101" spans="1:7" x14ac:dyDescent="0.15">
      <c r="A101" s="10" t="s">
        <v>14</v>
      </c>
      <c r="B101" s="50" t="s">
        <v>238</v>
      </c>
      <c r="C101" s="51"/>
      <c r="D101" s="12">
        <v>4982000</v>
      </c>
      <c r="E101" s="12">
        <v>2984870</v>
      </c>
      <c r="F101" s="12">
        <v>1997130</v>
      </c>
      <c r="G101" s="26"/>
    </row>
    <row r="102" spans="1:7" x14ac:dyDescent="0.15">
      <c r="A102" s="10" t="s">
        <v>149</v>
      </c>
      <c r="B102" s="50" t="s">
        <v>239</v>
      </c>
      <c r="C102" s="51"/>
      <c r="D102" s="12">
        <v>4982000</v>
      </c>
      <c r="E102" s="12">
        <v>2984870</v>
      </c>
      <c r="F102" s="12">
        <v>1997130</v>
      </c>
      <c r="G102" s="26"/>
    </row>
    <row r="103" spans="1:7" x14ac:dyDescent="0.15">
      <c r="A103" s="10" t="s">
        <v>151</v>
      </c>
      <c r="B103" s="52" t="s">
        <v>240</v>
      </c>
      <c r="C103" s="53"/>
      <c r="D103" s="16">
        <v>0</v>
      </c>
      <c r="E103" s="16">
        <v>0</v>
      </c>
      <c r="F103" s="16">
        <v>0</v>
      </c>
      <c r="G103" s="27"/>
    </row>
    <row r="104" spans="1:7" x14ac:dyDescent="0.15">
      <c r="A104" s="10" t="s">
        <v>241</v>
      </c>
      <c r="B104" s="50" t="s">
        <v>242</v>
      </c>
      <c r="C104" s="51"/>
      <c r="D104" s="12">
        <v>0</v>
      </c>
      <c r="E104" s="12">
        <v>0</v>
      </c>
      <c r="F104" s="12">
        <v>0</v>
      </c>
      <c r="G104" s="26"/>
    </row>
    <row r="105" spans="1:7" x14ac:dyDescent="0.15">
      <c r="A105" s="10" t="s">
        <v>243</v>
      </c>
      <c r="B105" s="50" t="s">
        <v>244</v>
      </c>
      <c r="C105" s="51"/>
      <c r="D105" s="12">
        <v>0</v>
      </c>
      <c r="E105" s="12">
        <v>0</v>
      </c>
      <c r="F105" s="12">
        <v>0</v>
      </c>
      <c r="G105" s="26"/>
    </row>
    <row r="106" spans="1:7" x14ac:dyDescent="0.15">
      <c r="A106" s="10" t="s">
        <v>109</v>
      </c>
      <c r="B106" s="50" t="s">
        <v>245</v>
      </c>
      <c r="C106" s="51"/>
      <c r="D106" s="12">
        <v>0</v>
      </c>
      <c r="E106" s="12">
        <v>0</v>
      </c>
      <c r="F106" s="12">
        <v>0</v>
      </c>
      <c r="G106" s="26"/>
    </row>
    <row r="107" spans="1:7" x14ac:dyDescent="0.15">
      <c r="A107" s="10" t="s">
        <v>154</v>
      </c>
      <c r="B107" s="50" t="s">
        <v>246</v>
      </c>
      <c r="C107" s="51"/>
      <c r="D107" s="12">
        <v>0</v>
      </c>
      <c r="E107" s="12">
        <v>0</v>
      </c>
      <c r="F107" s="12">
        <v>0</v>
      </c>
      <c r="G107" s="26"/>
    </row>
    <row r="108" spans="1:7" x14ac:dyDescent="0.15">
      <c r="A108" s="10" t="s">
        <v>12</v>
      </c>
      <c r="B108" s="52" t="s">
        <v>247</v>
      </c>
      <c r="C108" s="53"/>
      <c r="D108" s="16">
        <v>0</v>
      </c>
      <c r="E108" s="16">
        <v>0</v>
      </c>
      <c r="F108" s="16">
        <v>0</v>
      </c>
      <c r="G108" s="27"/>
    </row>
    <row r="109" spans="1:7" x14ac:dyDescent="0.15">
      <c r="A109" s="10" t="s">
        <v>12</v>
      </c>
      <c r="B109" s="50" t="s">
        <v>248</v>
      </c>
      <c r="C109" s="51"/>
      <c r="D109" s="12">
        <v>6183622</v>
      </c>
      <c r="E109" s="12">
        <v>5783931</v>
      </c>
      <c r="F109" s="12">
        <v>399691</v>
      </c>
      <c r="G109" s="26"/>
    </row>
    <row r="110" spans="1:7" x14ac:dyDescent="0.15">
      <c r="A110" s="10" t="s">
        <v>12</v>
      </c>
      <c r="B110" s="50" t="s">
        <v>249</v>
      </c>
      <c r="C110" s="51"/>
      <c r="D110" s="12">
        <v>5940612</v>
      </c>
      <c r="E110" s="12">
        <v>5783921</v>
      </c>
      <c r="F110" s="12">
        <v>156691</v>
      </c>
      <c r="G110" s="26"/>
    </row>
    <row r="111" spans="1:7" x14ac:dyDescent="0.15">
      <c r="A111" s="10" t="s">
        <v>12</v>
      </c>
      <c r="B111" s="50" t="s">
        <v>250</v>
      </c>
      <c r="C111" s="51"/>
      <c r="D111" s="12">
        <v>243000</v>
      </c>
      <c r="E111" s="12">
        <v>0</v>
      </c>
      <c r="F111" s="12">
        <v>243000</v>
      </c>
      <c r="G111" s="26"/>
    </row>
    <row r="112" spans="1:7" x14ac:dyDescent="0.15">
      <c r="A112" s="10" t="s">
        <v>12</v>
      </c>
      <c r="B112" s="50" t="s">
        <v>251</v>
      </c>
      <c r="C112" s="51"/>
      <c r="D112" s="12">
        <v>10</v>
      </c>
      <c r="E112" s="12">
        <v>10</v>
      </c>
      <c r="F112" s="12">
        <v>0</v>
      </c>
      <c r="G112" s="26"/>
    </row>
    <row r="113" spans="1:7" x14ac:dyDescent="0.15">
      <c r="A113" s="10" t="s">
        <v>12</v>
      </c>
      <c r="B113" s="54" t="s">
        <v>252</v>
      </c>
      <c r="C113" s="55"/>
      <c r="D113" s="20">
        <v>0</v>
      </c>
      <c r="E113" s="20">
        <v>0</v>
      </c>
      <c r="F113" s="20">
        <v>0</v>
      </c>
      <c r="G113" s="25"/>
    </row>
    <row r="114" spans="1:7" x14ac:dyDescent="0.15">
      <c r="A114" s="23" t="s">
        <v>12</v>
      </c>
      <c r="B114" s="28" t="s">
        <v>253</v>
      </c>
      <c r="C114" s="29"/>
      <c r="D114" s="20">
        <f>SUM(D99,D100,D101,D104-D109)</f>
        <v>15454593</v>
      </c>
      <c r="E114" s="20">
        <f>SUM(E99,E100,E101,E104-E109)</f>
        <v>12481515</v>
      </c>
      <c r="F114" s="20">
        <f>SUM(F99,F100,F101,F104-F109)</f>
        <v>2973078</v>
      </c>
      <c r="G114" s="25"/>
    </row>
  </sheetData>
  <mergeCells count="24">
    <mergeCell ref="B111:C111"/>
    <mergeCell ref="B112:C112"/>
    <mergeCell ref="B113:C113"/>
    <mergeCell ref="B114:C114"/>
    <mergeCell ref="A2:G2"/>
    <mergeCell ref="A3:G3"/>
    <mergeCell ref="B105:C105"/>
    <mergeCell ref="B106:C106"/>
    <mergeCell ref="B107:C107"/>
    <mergeCell ref="B108:C108"/>
    <mergeCell ref="B109:C109"/>
    <mergeCell ref="B110:C110"/>
    <mergeCell ref="B99:C99"/>
    <mergeCell ref="B100:C100"/>
    <mergeCell ref="B101:C101"/>
    <mergeCell ref="B102:C102"/>
    <mergeCell ref="B103:C103"/>
    <mergeCell ref="B104:C104"/>
    <mergeCell ref="B77:C77"/>
    <mergeCell ref="B88:C88"/>
    <mergeCell ref="A89:C89"/>
    <mergeCell ref="B96:C96"/>
    <mergeCell ref="A97:C97"/>
    <mergeCell ref="B98:C98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workbookViewId="0">
      <selection activeCell="J5" sqref="J5"/>
    </sheetView>
  </sheetViews>
  <sheetFormatPr defaultRowHeight="13.5" x14ac:dyDescent="0.15"/>
  <cols>
    <col min="1" max="1" width="30.625" customWidth="1"/>
    <col min="2" max="4" width="12.625" customWidth="1"/>
    <col min="5" max="5" width="30.625" customWidth="1"/>
    <col min="6" max="8" width="12.625" customWidth="1"/>
  </cols>
  <sheetData>
    <row r="2" spans="1:8" ht="24.75" customHeight="1" x14ac:dyDescent="0.15">
      <c r="A2" s="58" t="s">
        <v>296</v>
      </c>
      <c r="B2" s="58"/>
      <c r="C2" s="58"/>
      <c r="D2" s="58"/>
      <c r="E2" s="58"/>
      <c r="F2" s="58"/>
      <c r="G2" s="58"/>
      <c r="H2" s="58"/>
    </row>
    <row r="3" spans="1:8" ht="19.5" customHeight="1" x14ac:dyDescent="0.15">
      <c r="A3" s="56" t="s">
        <v>297</v>
      </c>
      <c r="B3" s="56"/>
      <c r="C3" s="56"/>
      <c r="D3" s="56"/>
      <c r="E3" s="56"/>
      <c r="F3" s="56"/>
      <c r="G3" s="56"/>
      <c r="H3" s="56"/>
    </row>
    <row r="4" spans="1:8" x14ac:dyDescent="0.15">
      <c r="A4" s="57" t="s">
        <v>256</v>
      </c>
      <c r="B4" s="34"/>
      <c r="C4" s="34"/>
      <c r="D4" s="34"/>
      <c r="E4" s="32" t="s">
        <v>257</v>
      </c>
      <c r="F4" s="33"/>
      <c r="G4" s="33"/>
      <c r="H4" s="34"/>
    </row>
    <row r="5" spans="1:8" x14ac:dyDescent="0.15">
      <c r="A5" s="45" t="s">
        <v>258</v>
      </c>
      <c r="B5" s="4" t="s">
        <v>259</v>
      </c>
      <c r="C5" s="4" t="s">
        <v>260</v>
      </c>
      <c r="D5" s="4" t="s">
        <v>261</v>
      </c>
      <c r="E5" s="3" t="s">
        <v>258</v>
      </c>
      <c r="F5" s="4" t="s">
        <v>259</v>
      </c>
      <c r="G5" s="4" t="s">
        <v>260</v>
      </c>
      <c r="H5" s="4" t="s">
        <v>261</v>
      </c>
    </row>
    <row r="6" spans="1:8" x14ac:dyDescent="0.15">
      <c r="A6" s="6" t="s">
        <v>262</v>
      </c>
      <c r="B6" s="7">
        <v>14977954</v>
      </c>
      <c r="C6" s="7">
        <v>13968488</v>
      </c>
      <c r="D6" s="7">
        <v>1009466</v>
      </c>
      <c r="E6" s="6" t="s">
        <v>263</v>
      </c>
      <c r="F6" s="7">
        <v>7537554</v>
      </c>
      <c r="G6" s="7">
        <v>6848122</v>
      </c>
      <c r="H6" s="7">
        <v>689432</v>
      </c>
    </row>
    <row r="7" spans="1:8" x14ac:dyDescent="0.15">
      <c r="A7" s="11" t="s">
        <v>264</v>
      </c>
      <c r="B7" s="12">
        <v>9543621</v>
      </c>
      <c r="C7" s="12">
        <v>8081897</v>
      </c>
      <c r="D7" s="12">
        <v>1461724</v>
      </c>
      <c r="E7" s="11" t="s">
        <v>265</v>
      </c>
      <c r="F7" s="12">
        <v>6696675</v>
      </c>
      <c r="G7" s="12">
        <v>6011815</v>
      </c>
      <c r="H7" s="12">
        <v>684860</v>
      </c>
    </row>
    <row r="8" spans="1:8" x14ac:dyDescent="0.15">
      <c r="A8" s="11" t="s">
        <v>266</v>
      </c>
      <c r="B8" s="12">
        <v>5434333</v>
      </c>
      <c r="C8" s="12">
        <v>5886591</v>
      </c>
      <c r="D8" s="12">
        <v>-452258</v>
      </c>
      <c r="E8" s="11" t="s">
        <v>267</v>
      </c>
      <c r="F8" s="12">
        <v>840879</v>
      </c>
      <c r="G8" s="12">
        <v>836307</v>
      </c>
      <c r="H8" s="12">
        <v>4572</v>
      </c>
    </row>
    <row r="9" spans="1:8" x14ac:dyDescent="0.15">
      <c r="A9" s="11" t="s">
        <v>268</v>
      </c>
      <c r="B9" s="12">
        <v>199110607</v>
      </c>
      <c r="C9" s="12">
        <v>194102759</v>
      </c>
      <c r="D9" s="12">
        <v>5007848</v>
      </c>
      <c r="E9" s="11" t="s">
        <v>269</v>
      </c>
      <c r="F9" s="12">
        <v>66019209</v>
      </c>
      <c r="G9" s="12">
        <v>60078597</v>
      </c>
      <c r="H9" s="12">
        <v>5940612</v>
      </c>
    </row>
    <row r="10" spans="1:8" x14ac:dyDescent="0.15">
      <c r="A10" s="11" t="s">
        <v>270</v>
      </c>
      <c r="B10" s="12">
        <v>1000000</v>
      </c>
      <c r="C10" s="12">
        <v>1000000</v>
      </c>
      <c r="D10" s="12">
        <v>0</v>
      </c>
      <c r="E10" s="19" t="s">
        <v>271</v>
      </c>
      <c r="F10" s="20">
        <v>66019209</v>
      </c>
      <c r="G10" s="20">
        <v>60078597</v>
      </c>
      <c r="H10" s="20">
        <v>5940612</v>
      </c>
    </row>
    <row r="11" spans="1:8" x14ac:dyDescent="0.15">
      <c r="A11" s="11" t="s">
        <v>272</v>
      </c>
      <c r="B11" s="12">
        <v>1000000</v>
      </c>
      <c r="C11" s="12">
        <v>1000000</v>
      </c>
      <c r="D11" s="12">
        <v>0</v>
      </c>
      <c r="E11" s="45" t="s">
        <v>273</v>
      </c>
      <c r="F11" s="30">
        <v>73556763</v>
      </c>
      <c r="G11" s="30">
        <v>66926719</v>
      </c>
      <c r="H11" s="30">
        <v>6630044</v>
      </c>
    </row>
    <row r="12" spans="1:8" x14ac:dyDescent="0.15">
      <c r="A12" s="11" t="s">
        <v>274</v>
      </c>
      <c r="B12" s="12">
        <v>198110607</v>
      </c>
      <c r="C12" s="12">
        <v>193102759</v>
      </c>
      <c r="D12" s="12">
        <v>5007848</v>
      </c>
      <c r="E12" s="57" t="s">
        <v>275</v>
      </c>
      <c r="F12" s="57"/>
      <c r="G12" s="57"/>
      <c r="H12" s="57"/>
    </row>
    <row r="13" spans="1:8" x14ac:dyDescent="0.15">
      <c r="A13" s="11" t="s">
        <v>276</v>
      </c>
      <c r="B13" s="12">
        <v>1823880</v>
      </c>
      <c r="C13" s="12">
        <v>1977897</v>
      </c>
      <c r="D13" s="12">
        <v>-154017</v>
      </c>
      <c r="E13" s="11" t="s">
        <v>277</v>
      </c>
      <c r="F13" s="12">
        <v>1000000</v>
      </c>
      <c r="G13" s="12">
        <v>1000000</v>
      </c>
      <c r="H13" s="12">
        <v>0</v>
      </c>
    </row>
    <row r="14" spans="1:8" x14ac:dyDescent="0.15">
      <c r="A14" s="11" t="s">
        <v>278</v>
      </c>
      <c r="B14" s="12">
        <v>4016405</v>
      </c>
      <c r="C14" s="12">
        <v>1011344</v>
      </c>
      <c r="D14" s="12">
        <v>3005061</v>
      </c>
      <c r="E14" s="11" t="s">
        <v>279</v>
      </c>
      <c r="F14" s="12">
        <v>1000000</v>
      </c>
      <c r="G14" s="12">
        <v>1000000</v>
      </c>
      <c r="H14" s="12">
        <v>0</v>
      </c>
    </row>
    <row r="15" spans="1:8" x14ac:dyDescent="0.15">
      <c r="A15" s="11" t="s">
        <v>280</v>
      </c>
      <c r="B15" s="12">
        <v>56000</v>
      </c>
      <c r="C15" s="12">
        <v>77000</v>
      </c>
      <c r="D15" s="12">
        <v>-21000</v>
      </c>
      <c r="E15" s="11" t="s">
        <v>281</v>
      </c>
      <c r="F15" s="12">
        <v>123773016</v>
      </c>
      <c r="G15" s="12">
        <v>127601834</v>
      </c>
      <c r="H15" s="12">
        <v>-3828818</v>
      </c>
    </row>
    <row r="16" spans="1:8" x14ac:dyDescent="0.15">
      <c r="A16" s="11" t="s">
        <v>282</v>
      </c>
      <c r="B16" s="12">
        <v>2117908</v>
      </c>
      <c r="C16" s="12">
        <v>2294908</v>
      </c>
      <c r="D16" s="12">
        <v>-177000</v>
      </c>
      <c r="E16" s="11" t="s">
        <v>283</v>
      </c>
      <c r="F16" s="12">
        <v>123773016</v>
      </c>
      <c r="G16" s="12">
        <v>127601834</v>
      </c>
      <c r="H16" s="12">
        <v>-3828818</v>
      </c>
    </row>
    <row r="17" spans="1:8" x14ac:dyDescent="0.15">
      <c r="A17" s="11" t="s">
        <v>284</v>
      </c>
      <c r="B17" s="12">
        <v>66019209</v>
      </c>
      <c r="C17" s="12">
        <v>60078597</v>
      </c>
      <c r="D17" s="12">
        <v>5940612</v>
      </c>
      <c r="E17" s="11" t="s">
        <v>285</v>
      </c>
      <c r="F17" s="12">
        <v>304189</v>
      </c>
      <c r="G17" s="12">
        <v>61179</v>
      </c>
      <c r="H17" s="12">
        <v>243010</v>
      </c>
    </row>
    <row r="18" spans="1:8" x14ac:dyDescent="0.15">
      <c r="A18" s="11" t="s">
        <v>286</v>
      </c>
      <c r="B18" s="12">
        <v>249140</v>
      </c>
      <c r="C18" s="12">
        <v>6140</v>
      </c>
      <c r="D18" s="12">
        <v>243000</v>
      </c>
      <c r="E18" s="11" t="s">
        <v>287</v>
      </c>
      <c r="F18" s="12">
        <v>249140</v>
      </c>
      <c r="G18" s="12">
        <v>6140</v>
      </c>
      <c r="H18" s="12">
        <v>243000</v>
      </c>
    </row>
    <row r="19" spans="1:8" x14ac:dyDescent="0.15">
      <c r="A19" s="11" t="s">
        <v>288</v>
      </c>
      <c r="B19" s="12">
        <v>55049</v>
      </c>
      <c r="C19" s="12">
        <v>55039</v>
      </c>
      <c r="D19" s="12">
        <v>10</v>
      </c>
      <c r="E19" s="11" t="s">
        <v>289</v>
      </c>
      <c r="F19" s="12">
        <v>55049</v>
      </c>
      <c r="G19" s="12">
        <v>55039</v>
      </c>
      <c r="H19" s="12">
        <v>10</v>
      </c>
    </row>
    <row r="20" spans="1:8" x14ac:dyDescent="0.15">
      <c r="A20" s="11" t="s">
        <v>290</v>
      </c>
      <c r="B20" s="12">
        <v>123773016</v>
      </c>
      <c r="C20" s="12">
        <v>127601834</v>
      </c>
      <c r="D20" s="12">
        <v>-3828818</v>
      </c>
      <c r="E20" s="11" t="s">
        <v>291</v>
      </c>
      <c r="F20" s="12">
        <v>15454593</v>
      </c>
      <c r="G20" s="12">
        <v>12481515</v>
      </c>
      <c r="H20" s="12">
        <v>2973078</v>
      </c>
    </row>
    <row r="21" spans="1:8" x14ac:dyDescent="0.15">
      <c r="A21" s="11" t="s">
        <v>12</v>
      </c>
      <c r="B21" s="12"/>
      <c r="C21" s="12"/>
      <c r="D21" s="12"/>
      <c r="E21" s="19" t="s">
        <v>292</v>
      </c>
      <c r="F21" s="20">
        <v>4174700</v>
      </c>
      <c r="G21" s="20">
        <v>2433757</v>
      </c>
      <c r="H21" s="20">
        <v>1740943</v>
      </c>
    </row>
    <row r="22" spans="1:8" x14ac:dyDescent="0.15">
      <c r="A22" s="19" t="s">
        <v>12</v>
      </c>
      <c r="B22" s="20"/>
      <c r="C22" s="20"/>
      <c r="D22" s="20"/>
      <c r="E22" s="45" t="s">
        <v>293</v>
      </c>
      <c r="F22" s="30">
        <v>140531798</v>
      </c>
      <c r="G22" s="30">
        <v>141144528</v>
      </c>
      <c r="H22" s="30">
        <v>-612730</v>
      </c>
    </row>
    <row r="23" spans="1:8" x14ac:dyDescent="0.15">
      <c r="A23" s="45" t="s">
        <v>294</v>
      </c>
      <c r="B23" s="30">
        <v>214088561</v>
      </c>
      <c r="C23" s="30">
        <v>208071247</v>
      </c>
      <c r="D23" s="30">
        <v>6017314</v>
      </c>
      <c r="E23" s="45" t="s">
        <v>295</v>
      </c>
      <c r="F23" s="30">
        <v>214088561</v>
      </c>
      <c r="G23" s="30">
        <v>208071247</v>
      </c>
      <c r="H23" s="30">
        <v>6017314</v>
      </c>
    </row>
  </sheetData>
  <mergeCells count="5">
    <mergeCell ref="A4:D4"/>
    <mergeCell ref="E4:H4"/>
    <mergeCell ref="E12:H12"/>
    <mergeCell ref="A2:H2"/>
    <mergeCell ref="A3:H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資金収支計算書</vt:lpstr>
      <vt:lpstr>事業活動計算書</vt:lpstr>
      <vt:lpstr>貸借対照表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芳賀町社会福祉協議会2</dc:creator>
  <cp:lastModifiedBy>芳賀町社会福祉協議会2</cp:lastModifiedBy>
  <dcterms:created xsi:type="dcterms:W3CDTF">2016-05-24T07:35:54Z</dcterms:created>
  <dcterms:modified xsi:type="dcterms:W3CDTF">2016-05-24T07:41:46Z</dcterms:modified>
</cp:coreProperties>
</file>