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895" activeTab="0"/>
  </bookViews>
  <sheets>
    <sheet name="H28年" sheetId="1" r:id="rId1"/>
  </sheets>
  <definedNames>
    <definedName name="_xlnm.Print_Area" localSheetId="0">'H28年'!$A$2:$K$107</definedName>
  </definedNames>
  <calcPr fullCalcOnLoad="1"/>
</workbook>
</file>

<file path=xl/sharedStrings.xml><?xml version="1.0" encoding="utf-8"?>
<sst xmlns="http://schemas.openxmlformats.org/spreadsheetml/2006/main" count="116" uniqueCount="106">
  <si>
    <t>科　　　目</t>
  </si>
  <si>
    <t>　　　給料手当</t>
  </si>
  <si>
    <t>　　　福利厚生費</t>
  </si>
  <si>
    <t>　　　旅費交通費</t>
  </si>
  <si>
    <t>　　　通信運搬費</t>
  </si>
  <si>
    <t>　　　印刷製本費</t>
  </si>
  <si>
    <t>　　　賃借料</t>
  </si>
  <si>
    <t>　　　報償費</t>
  </si>
  <si>
    <t>　　　保険料</t>
  </si>
  <si>
    <t>　　　租税公課</t>
  </si>
  <si>
    <t>公１</t>
  </si>
  <si>
    <t>公２</t>
  </si>
  <si>
    <t>共通</t>
  </si>
  <si>
    <t>小　計</t>
  </si>
  <si>
    <t>共益事業</t>
  </si>
  <si>
    <t>法　人</t>
  </si>
  <si>
    <t>合　計</t>
  </si>
  <si>
    <t>備　考</t>
  </si>
  <si>
    <t>Ⅰ　一般正味財産増減の部</t>
  </si>
  <si>
    <t>Ⅰ経営増減の部　</t>
  </si>
  <si>
    <t>　（1）経営収益</t>
  </si>
  <si>
    <t>基本財産運用益</t>
  </si>
  <si>
    <t>　　　基本財産受取利息</t>
  </si>
  <si>
    <t>特定資産運用益</t>
  </si>
  <si>
    <t>　　　特定資産受取利息　</t>
  </si>
  <si>
    <t>　受取入会金</t>
  </si>
  <si>
    <t>　　　受取入会金</t>
  </si>
  <si>
    <t>@1000</t>
  </si>
  <si>
    <t>　受取会費</t>
  </si>
  <si>
    <t>@8000</t>
  </si>
  <si>
    <t>@30000</t>
  </si>
  <si>
    <t>@500</t>
  </si>
  <si>
    <t>　事業収益</t>
  </si>
  <si>
    <t>　受取委託金</t>
  </si>
  <si>
    <t>　雑収益</t>
  </si>
  <si>
    <t>　　　受取利息</t>
  </si>
  <si>
    <t>　　　雑収入</t>
  </si>
  <si>
    <t>経常収益計</t>
  </si>
  <si>
    <t>　(２）経常費用</t>
  </si>
  <si>
    <t>　①事業費</t>
  </si>
  <si>
    <t>　　　賃金（通勤手当含む）</t>
  </si>
  <si>
    <t>　　　退職給付費用</t>
  </si>
  <si>
    <t>　　　減価償却費</t>
  </si>
  <si>
    <t>　　　光熱水費</t>
  </si>
  <si>
    <t>　　　会場借上料</t>
  </si>
  <si>
    <t>　　　事務委託料</t>
  </si>
  <si>
    <t>　②　管理費</t>
  </si>
  <si>
    <t>　　給料手当</t>
  </si>
  <si>
    <t>　　福利厚生費</t>
  </si>
  <si>
    <t>　　会議費</t>
  </si>
  <si>
    <t>　　旅費交通費</t>
  </si>
  <si>
    <t>　　通信運搬費</t>
  </si>
  <si>
    <t>　　減価償却費</t>
  </si>
  <si>
    <t>　　消耗品費</t>
  </si>
  <si>
    <t>　　修繕費</t>
  </si>
  <si>
    <t>　　印刷製本費</t>
  </si>
  <si>
    <t>　　賃借料</t>
  </si>
  <si>
    <t>　　会場借上料</t>
  </si>
  <si>
    <t>　　報償費</t>
  </si>
  <si>
    <t>　　保険料</t>
  </si>
  <si>
    <t>　　租税公課</t>
  </si>
  <si>
    <t>　　事務委託料</t>
  </si>
  <si>
    <t>　　諸会費</t>
  </si>
  <si>
    <t>　　交際費</t>
  </si>
  <si>
    <t>経常費用計</t>
  </si>
  <si>
    <t>　　　基本財産評価損益等</t>
  </si>
  <si>
    <t>　　　評価損益等計</t>
  </si>
  <si>
    <t>　　　当期経常増減額</t>
  </si>
  <si>
    <t>　2　経常外増減の部</t>
  </si>
  <si>
    <t>　　　（1）経常外収益</t>
  </si>
  <si>
    <t>　　　（2）経常外費用</t>
  </si>
  <si>
    <t>　　当期経常外増減額</t>
  </si>
  <si>
    <t>　　一般正味財産期首残高</t>
  </si>
  <si>
    <t>　　一般正味財産期末残高</t>
  </si>
  <si>
    <t>Ⅱ　指定正味財産増減の部</t>
  </si>
  <si>
    <t>　　一般正味財産への振替額</t>
  </si>
  <si>
    <t>　　当期指定正味財産増減額</t>
  </si>
  <si>
    <t>　　指定正味財産期首残高</t>
  </si>
  <si>
    <t>　　指定正味財産期末残高</t>
  </si>
  <si>
    <t>Ⅲ　正味財産期末残高　</t>
  </si>
  <si>
    <t>　　光熱水費</t>
  </si>
  <si>
    <t>　　　雑費(振込手数料）</t>
  </si>
  <si>
    <t>　　雑費（振込手数料）</t>
  </si>
  <si>
    <t>　　　消耗品費</t>
  </si>
  <si>
    <t>　　賃金（通勤手当含む）</t>
  </si>
  <si>
    <t>　　退職給付費用</t>
  </si>
  <si>
    <t>評価損益等調整前当期増減額</t>
  </si>
  <si>
    <t>　　　県管理栄養士資質向上研修</t>
  </si>
  <si>
    <t>　　　会員受取会費</t>
  </si>
  <si>
    <t>　　　賛助会員受取会費</t>
  </si>
  <si>
    <t>　　　学会員受取会員</t>
  </si>
  <si>
    <t>　　　人材バンク受取会費</t>
  </si>
  <si>
    <t>　　　研修事業収益</t>
  </si>
  <si>
    <t>　　　学会事業収益</t>
  </si>
  <si>
    <t>　　　県食生活栄養情報相談事業</t>
  </si>
  <si>
    <t>　　　県ＣＫＤ専門研修</t>
  </si>
  <si>
    <t>　　　県医療連携事業</t>
  </si>
  <si>
    <t>　　　県栄養成分表示事業</t>
  </si>
  <si>
    <t>　　　日本栄養士会委託研修</t>
  </si>
  <si>
    <t>　　　その他委託収入</t>
  </si>
  <si>
    <t>　　賞与引当金繰入額</t>
  </si>
  <si>
    <t>　　当期正味財産増減額</t>
  </si>
  <si>
    <t>　平成28年度</t>
  </si>
  <si>
    <t>正味財産増減計算書内訳</t>
  </si>
  <si>
    <t>　　　　特定費用準備資金取崩収入</t>
  </si>
  <si>
    <t>注）　「公１」は、「公衆衛生の向上に寄与する事業」をいい、「公２」は、「学術・技術の振興に寄与する事業」をいう。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</si>
</sst>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38" fontId="10" fillId="0" borderId="15" xfId="49" applyFont="1" applyBorder="1" applyAlignment="1">
      <alignment horizontal="right" vertical="center" shrinkToFit="1"/>
    </xf>
    <xf numFmtId="0" fontId="6" fillId="0" borderId="16" xfId="0" applyFont="1" applyBorder="1" applyAlignment="1">
      <alignment vertical="center" shrinkToFit="1"/>
    </xf>
    <xf numFmtId="38" fontId="10" fillId="0" borderId="17" xfId="49" applyFont="1" applyBorder="1" applyAlignment="1">
      <alignment horizontal="right"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38" fontId="10" fillId="0" borderId="18" xfId="49" applyFont="1" applyBorder="1" applyAlignment="1">
      <alignment horizontal="right" vertical="center" shrinkToFit="1"/>
    </xf>
    <xf numFmtId="38" fontId="10" fillId="0" borderId="18" xfId="49" applyFont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178" fontId="11" fillId="0" borderId="17" xfId="0" applyNumberFormat="1" applyFont="1" applyBorder="1" applyAlignment="1">
      <alignment vertical="center" shrinkToFit="1"/>
    </xf>
    <xf numFmtId="0" fontId="0" fillId="0" borderId="12" xfId="0" applyFill="1" applyBorder="1" applyAlignment="1">
      <alignment horizontal="left" vertical="center" shrinkToFit="1"/>
    </xf>
    <xf numFmtId="178" fontId="11" fillId="0" borderId="20" xfId="0" applyNumberFormat="1" applyFont="1" applyBorder="1" applyAlignment="1">
      <alignment vertical="center" shrinkToFit="1"/>
    </xf>
    <xf numFmtId="38" fontId="11" fillId="0" borderId="20" xfId="49" applyFont="1" applyBorder="1" applyAlignment="1">
      <alignment vertical="center" shrinkToFit="1"/>
    </xf>
    <xf numFmtId="38" fontId="10" fillId="0" borderId="20" xfId="49" applyFont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178" fontId="11" fillId="0" borderId="15" xfId="0" applyNumberFormat="1" applyFont="1" applyBorder="1" applyAlignment="1">
      <alignment vertical="center" shrinkToFit="1"/>
    </xf>
    <xf numFmtId="0" fontId="0" fillId="0" borderId="19" xfId="0" applyFill="1" applyBorder="1" applyAlignment="1">
      <alignment horizontal="left" vertical="center" shrinkToFit="1"/>
    </xf>
    <xf numFmtId="38" fontId="10" fillId="0" borderId="21" xfId="49" applyFont="1" applyBorder="1" applyAlignment="1">
      <alignment vertical="center" shrinkToFit="1"/>
    </xf>
    <xf numFmtId="38" fontId="11" fillId="0" borderId="17" xfId="49" applyFont="1" applyBorder="1" applyAlignment="1">
      <alignment vertical="center" shrinkToFit="1"/>
    </xf>
    <xf numFmtId="38" fontId="11" fillId="0" borderId="20" xfId="49" applyFont="1" applyBorder="1" applyAlignment="1">
      <alignment horizontal="right" vertical="center" shrinkToFit="1"/>
    </xf>
    <xf numFmtId="38" fontId="10" fillId="0" borderId="20" xfId="49" applyFont="1" applyBorder="1" applyAlignment="1">
      <alignment horizontal="right" vertical="center" shrinkToFit="1"/>
    </xf>
    <xf numFmtId="38" fontId="10" fillId="0" borderId="22" xfId="49" applyFont="1" applyBorder="1" applyAlignment="1">
      <alignment vertical="center" shrinkToFit="1"/>
    </xf>
    <xf numFmtId="176" fontId="10" fillId="0" borderId="15" xfId="0" applyNumberFormat="1" applyFont="1" applyBorder="1" applyAlignment="1">
      <alignment vertical="center" shrinkToFit="1"/>
    </xf>
    <xf numFmtId="38" fontId="10" fillId="0" borderId="15" xfId="49" applyFont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177" fontId="11" fillId="0" borderId="17" xfId="0" applyNumberFormat="1" applyFont="1" applyBorder="1" applyAlignment="1">
      <alignment vertical="center" shrinkToFit="1"/>
    </xf>
    <xf numFmtId="177" fontId="11" fillId="0" borderId="15" xfId="0" applyNumberFormat="1" applyFont="1" applyBorder="1" applyAlignment="1">
      <alignment vertical="center" shrinkToFit="1"/>
    </xf>
    <xf numFmtId="177" fontId="11" fillId="0" borderId="20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176" fontId="11" fillId="0" borderId="20" xfId="0" applyNumberFormat="1" applyFont="1" applyBorder="1" applyAlignment="1">
      <alignment horizontal="right" vertical="center" shrinkToFit="1"/>
    </xf>
    <xf numFmtId="176" fontId="10" fillId="0" borderId="20" xfId="0" applyNumberFormat="1" applyFont="1" applyBorder="1" applyAlignment="1">
      <alignment horizontal="right" vertical="center" shrinkToFit="1"/>
    </xf>
    <xf numFmtId="38" fontId="11" fillId="33" borderId="20" xfId="49" applyFont="1" applyFill="1" applyBorder="1" applyAlignment="1">
      <alignment horizontal="right" vertical="center" shrinkToFit="1"/>
    </xf>
    <xf numFmtId="38" fontId="11" fillId="0" borderId="24" xfId="49" applyFont="1" applyBorder="1" applyAlignment="1">
      <alignment horizontal="right" vertical="center" shrinkToFit="1"/>
    </xf>
    <xf numFmtId="176" fontId="11" fillId="0" borderId="24" xfId="0" applyNumberFormat="1" applyFont="1" applyBorder="1" applyAlignment="1">
      <alignment horizontal="right" vertical="center" shrinkToFit="1"/>
    </xf>
    <xf numFmtId="176" fontId="12" fillId="0" borderId="18" xfId="0" applyNumberFormat="1" applyFont="1" applyBorder="1" applyAlignment="1">
      <alignment horizontal="right" vertical="center" shrinkToFit="1"/>
    </xf>
    <xf numFmtId="176" fontId="10" fillId="0" borderId="18" xfId="0" applyNumberFormat="1" applyFont="1" applyBorder="1" applyAlignment="1">
      <alignment horizontal="right" vertical="center" shrinkToFit="1"/>
    </xf>
    <xf numFmtId="38" fontId="11" fillId="0" borderId="18" xfId="49" applyFont="1" applyBorder="1" applyAlignment="1">
      <alignment horizontal="right" vertical="center" shrinkToFit="1"/>
    </xf>
    <xf numFmtId="178" fontId="11" fillId="0" borderId="20" xfId="0" applyNumberFormat="1" applyFont="1" applyBorder="1" applyAlignment="1">
      <alignment horizontal="right" vertical="center" shrinkToFit="1"/>
    </xf>
    <xf numFmtId="38" fontId="11" fillId="0" borderId="17" xfId="49" applyFont="1" applyBorder="1" applyAlignment="1">
      <alignment horizontal="right" vertical="center" shrinkToFit="1"/>
    </xf>
    <xf numFmtId="178" fontId="11" fillId="0" borderId="17" xfId="0" applyNumberFormat="1" applyFont="1" applyBorder="1" applyAlignment="1">
      <alignment horizontal="right" vertical="center" shrinkToFit="1"/>
    </xf>
    <xf numFmtId="176" fontId="10" fillId="0" borderId="17" xfId="0" applyNumberFormat="1" applyFont="1" applyBorder="1" applyAlignment="1">
      <alignment vertical="center" shrinkToFit="1"/>
    </xf>
    <xf numFmtId="176" fontId="11" fillId="0" borderId="20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177" fontId="11" fillId="0" borderId="20" xfId="0" applyNumberFormat="1" applyFont="1" applyBorder="1" applyAlignment="1">
      <alignment horizontal="right" vertical="center" shrinkToFit="1"/>
    </xf>
    <xf numFmtId="177" fontId="11" fillId="33" borderId="20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1" fillId="33" borderId="17" xfId="49" applyFont="1" applyFill="1" applyBorder="1" applyAlignment="1">
      <alignment horizontal="right" vertical="center" shrinkToFit="1"/>
    </xf>
    <xf numFmtId="177" fontId="11" fillId="0" borderId="24" xfId="0" applyNumberFormat="1" applyFont="1" applyBorder="1" applyAlignment="1">
      <alignment horizontal="right" vertical="center" shrinkToFit="1"/>
    </xf>
    <xf numFmtId="177" fontId="11" fillId="0" borderId="24" xfId="0" applyNumberFormat="1" applyFont="1" applyBorder="1" applyAlignment="1">
      <alignment vertical="center" shrinkToFit="1"/>
    </xf>
    <xf numFmtId="177" fontId="11" fillId="0" borderId="20" xfId="0" applyNumberFormat="1" applyFont="1" applyFill="1" applyBorder="1" applyAlignment="1">
      <alignment horizontal="right" vertical="center" shrinkToFit="1"/>
    </xf>
    <xf numFmtId="177" fontId="11" fillId="0" borderId="20" xfId="0" applyNumberFormat="1" applyFont="1" applyFill="1" applyBorder="1" applyAlignment="1">
      <alignment vertical="center" shrinkToFit="1"/>
    </xf>
    <xf numFmtId="38" fontId="11" fillId="33" borderId="24" xfId="49" applyFont="1" applyFill="1" applyBorder="1" applyAlignment="1">
      <alignment horizontal="right" vertical="center" shrinkToFit="1"/>
    </xf>
    <xf numFmtId="0" fontId="11" fillId="0" borderId="20" xfId="0" applyFont="1" applyBorder="1" applyAlignment="1">
      <alignment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176" fontId="10" fillId="0" borderId="18" xfId="0" applyNumberFormat="1" applyFont="1" applyBorder="1" applyAlignment="1">
      <alignment vertical="center" shrinkToFit="1"/>
    </xf>
    <xf numFmtId="177" fontId="10" fillId="0" borderId="17" xfId="0" applyNumberFormat="1" applyFont="1" applyBorder="1" applyAlignment="1">
      <alignment vertical="center" shrinkToFit="1"/>
    </xf>
    <xf numFmtId="178" fontId="10" fillId="0" borderId="25" xfId="0" applyNumberFormat="1" applyFont="1" applyBorder="1" applyAlignment="1">
      <alignment vertical="center" shrinkToFit="1"/>
    </xf>
    <xf numFmtId="38" fontId="10" fillId="0" borderId="25" xfId="49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right" vertical="center" shrinkToFit="1"/>
    </xf>
    <xf numFmtId="38" fontId="11" fillId="0" borderId="28" xfId="49" applyFont="1" applyBorder="1" applyAlignment="1">
      <alignment horizontal="right" vertical="center" shrinkToFit="1"/>
    </xf>
    <xf numFmtId="38" fontId="10" fillId="0" borderId="28" xfId="49" applyFont="1" applyBorder="1" applyAlignment="1">
      <alignment horizontal="right" vertical="center" shrinkToFit="1"/>
    </xf>
    <xf numFmtId="38" fontId="11" fillId="0" borderId="29" xfId="49" applyFont="1" applyBorder="1" applyAlignment="1">
      <alignment horizontal="right" vertical="center" shrinkToFit="1"/>
    </xf>
    <xf numFmtId="176" fontId="11" fillId="0" borderId="29" xfId="0" applyNumberFormat="1" applyFont="1" applyBorder="1" applyAlignment="1">
      <alignment horizontal="right" vertical="center" shrinkToFit="1"/>
    </xf>
    <xf numFmtId="176" fontId="10" fillId="0" borderId="30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vertical="center" shrinkToFit="1"/>
    </xf>
    <xf numFmtId="176" fontId="11" fillId="0" borderId="11" xfId="0" applyNumberFormat="1" applyFont="1" applyBorder="1" applyAlignment="1">
      <alignment horizontal="right" vertical="center" shrinkToFit="1"/>
    </xf>
    <xf numFmtId="176" fontId="11" fillId="0" borderId="26" xfId="0" applyNumberFormat="1" applyFont="1" applyBorder="1" applyAlignment="1">
      <alignment horizontal="right" vertical="center" shrinkToFit="1"/>
    </xf>
    <xf numFmtId="176" fontId="10" fillId="0" borderId="27" xfId="0" applyNumberFormat="1" applyFont="1" applyBorder="1" applyAlignment="1">
      <alignment horizontal="right" vertical="center" shrinkToFit="1"/>
    </xf>
    <xf numFmtId="176" fontId="11" fillId="0" borderId="28" xfId="0" applyNumberFormat="1" applyFont="1" applyBorder="1" applyAlignment="1">
      <alignment horizontal="right" vertical="center" shrinkToFit="1"/>
    </xf>
    <xf numFmtId="178" fontId="11" fillId="0" borderId="28" xfId="0" applyNumberFormat="1" applyFont="1" applyBorder="1" applyAlignment="1">
      <alignment horizontal="right" vertical="center" shrinkToFit="1"/>
    </xf>
    <xf numFmtId="178" fontId="11" fillId="0" borderId="27" xfId="0" applyNumberFormat="1" applyFont="1" applyBorder="1" applyAlignment="1">
      <alignment horizontal="right" vertical="center" shrinkToFit="1"/>
    </xf>
    <xf numFmtId="178" fontId="10" fillId="0" borderId="17" xfId="0" applyNumberFormat="1" applyFont="1" applyBorder="1" applyAlignment="1">
      <alignment horizontal="right" vertical="center" shrinkToFit="1"/>
    </xf>
    <xf numFmtId="38" fontId="11" fillId="0" borderId="20" xfId="49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1" fillId="0" borderId="15" xfId="49" applyFont="1" applyBorder="1" applyAlignment="1">
      <alignment horizontal="right" vertical="center" shrinkToFit="1"/>
    </xf>
    <xf numFmtId="38" fontId="11" fillId="0" borderId="15" xfId="49" applyFont="1" applyBorder="1" applyAlignment="1">
      <alignment vertical="center" shrinkToFit="1"/>
    </xf>
    <xf numFmtId="178" fontId="11" fillId="0" borderId="18" xfId="0" applyNumberFormat="1" applyFont="1" applyBorder="1" applyAlignment="1">
      <alignment horizontal="right" vertical="center" shrinkToFit="1"/>
    </xf>
    <xf numFmtId="178" fontId="11" fillId="0" borderId="31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vertical="center" shrinkToFit="1"/>
    </xf>
    <xf numFmtId="178" fontId="11" fillId="0" borderId="32" xfId="0" applyNumberFormat="1" applyFont="1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38" fontId="11" fillId="0" borderId="33" xfId="49" applyFont="1" applyBorder="1" applyAlignment="1">
      <alignment horizontal="right" vertical="center" shrinkToFit="1"/>
    </xf>
    <xf numFmtId="178" fontId="11" fillId="0" borderId="33" xfId="0" applyNumberFormat="1" applyFont="1" applyBorder="1" applyAlignment="1">
      <alignment horizontal="right" vertical="center" shrinkToFit="1"/>
    </xf>
    <xf numFmtId="0" fontId="0" fillId="0" borderId="33" xfId="0" applyBorder="1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25390625" style="0" customWidth="1"/>
    <col min="2" max="2" width="23.00390625" style="0" customWidth="1"/>
    <col min="3" max="3" width="9.50390625" style="0" customWidth="1"/>
    <col min="4" max="4" width="9.375" style="0" customWidth="1"/>
    <col min="5" max="5" width="8.75390625" style="0" customWidth="1"/>
    <col min="6" max="6" width="9.625" style="0" customWidth="1"/>
    <col min="7" max="7" width="8.75390625" style="0" customWidth="1"/>
    <col min="8" max="8" width="9.50390625" style="0" customWidth="1"/>
    <col min="9" max="9" width="10.25390625" style="0" customWidth="1"/>
    <col min="10" max="10" width="8.00390625" style="0" customWidth="1"/>
    <col min="11" max="11" width="3.00390625" style="0" hidden="1" customWidth="1"/>
  </cols>
  <sheetData>
    <row r="2" spans="3:9" ht="19.5" customHeight="1">
      <c r="C2" s="101" t="s">
        <v>102</v>
      </c>
      <c r="D2" s="101"/>
      <c r="E2" s="8"/>
      <c r="F2" s="8"/>
      <c r="G2" s="8"/>
      <c r="H2" s="8"/>
      <c r="I2" s="8"/>
    </row>
    <row r="3" ht="5.25" customHeight="1"/>
    <row r="4" spans="2:13" ht="14.25" customHeight="1">
      <c r="B4" s="102" t="s">
        <v>103</v>
      </c>
      <c r="C4" s="102"/>
      <c r="D4" s="102"/>
      <c r="E4" s="102"/>
      <c r="F4" s="102"/>
      <c r="G4" s="102"/>
      <c r="H4" s="102"/>
      <c r="I4" s="102"/>
      <c r="J4" s="102"/>
      <c r="K4" s="102"/>
      <c r="L4" s="1"/>
      <c r="M4" s="1"/>
    </row>
    <row r="5" spans="2:11" ht="1.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2:13" ht="6" customHeight="1" thickBot="1">
      <c r="B6" s="2"/>
      <c r="C6" s="2"/>
      <c r="D6" s="2"/>
      <c r="E6" s="2"/>
      <c r="F6" s="2"/>
      <c r="G6" s="2"/>
      <c r="H6" s="2"/>
      <c r="I6" s="2"/>
      <c r="J6" s="6"/>
      <c r="K6" s="6"/>
      <c r="L6" s="3"/>
      <c r="M6" s="3"/>
    </row>
    <row r="7" spans="2:12" ht="18.75" customHeight="1">
      <c r="B7" s="9" t="s">
        <v>0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83" t="s">
        <v>17</v>
      </c>
      <c r="K7" s="4"/>
      <c r="L7" s="4"/>
    </row>
    <row r="8" spans="2:12" ht="15.75" customHeight="1">
      <c r="B8" s="11" t="s">
        <v>18</v>
      </c>
      <c r="C8" s="50"/>
      <c r="D8" s="51"/>
      <c r="E8" s="50"/>
      <c r="F8" s="51"/>
      <c r="G8" s="51"/>
      <c r="H8" s="51"/>
      <c r="I8" s="50"/>
      <c r="J8" s="84"/>
      <c r="K8" s="4"/>
      <c r="L8" s="4"/>
    </row>
    <row r="9" spans="2:12" ht="15.75" customHeight="1">
      <c r="B9" s="12" t="s">
        <v>19</v>
      </c>
      <c r="C9" s="40"/>
      <c r="D9" s="40"/>
      <c r="E9" s="52"/>
      <c r="F9" s="40"/>
      <c r="G9" s="40"/>
      <c r="H9" s="40"/>
      <c r="I9" s="40"/>
      <c r="J9" s="85"/>
      <c r="K9" s="4"/>
      <c r="L9" s="4"/>
    </row>
    <row r="10" spans="2:12" ht="15.75" customHeight="1">
      <c r="B10" s="12" t="s">
        <v>20</v>
      </c>
      <c r="C10" s="40"/>
      <c r="D10" s="40"/>
      <c r="E10" s="52"/>
      <c r="F10" s="40"/>
      <c r="G10" s="40"/>
      <c r="H10" s="40"/>
      <c r="I10" s="40"/>
      <c r="J10" s="85"/>
      <c r="K10" s="4"/>
      <c r="L10" s="4"/>
    </row>
    <row r="11" spans="2:12" ht="15.75" customHeight="1">
      <c r="B11" s="12" t="s">
        <v>21</v>
      </c>
      <c r="C11" s="40"/>
      <c r="D11" s="40"/>
      <c r="E11" s="52"/>
      <c r="F11" s="40"/>
      <c r="G11" s="40"/>
      <c r="H11" s="40"/>
      <c r="I11" s="40"/>
      <c r="J11" s="85"/>
      <c r="K11" s="4"/>
      <c r="L11" s="4"/>
    </row>
    <row r="12" spans="2:12" ht="15.75" customHeight="1">
      <c r="B12" s="11" t="s">
        <v>22</v>
      </c>
      <c r="C12" s="40"/>
      <c r="D12" s="40"/>
      <c r="E12" s="52"/>
      <c r="F12" s="40"/>
      <c r="G12" s="40"/>
      <c r="H12" s="40"/>
      <c r="I12" s="40"/>
      <c r="J12" s="86"/>
      <c r="K12" s="4"/>
      <c r="L12" s="4"/>
    </row>
    <row r="13" spans="2:12" ht="15.75" customHeight="1">
      <c r="B13" s="12" t="s">
        <v>23</v>
      </c>
      <c r="C13" s="41">
        <v>0</v>
      </c>
      <c r="D13" s="41">
        <v>0</v>
      </c>
      <c r="E13" s="53"/>
      <c r="F13" s="41">
        <v>0</v>
      </c>
      <c r="G13" s="41"/>
      <c r="H13" s="41">
        <f>H14</f>
        <v>3981</v>
      </c>
      <c r="I13" s="41">
        <f>I14</f>
        <v>3981</v>
      </c>
      <c r="J13" s="86"/>
      <c r="K13" s="4"/>
      <c r="L13" s="4"/>
    </row>
    <row r="14" spans="2:12" ht="15.75" customHeight="1">
      <c r="B14" s="13" t="s">
        <v>24</v>
      </c>
      <c r="C14" s="40"/>
      <c r="D14" s="40"/>
      <c r="E14" s="52"/>
      <c r="F14" s="40">
        <v>0</v>
      </c>
      <c r="G14" s="40"/>
      <c r="H14" s="40">
        <v>3981</v>
      </c>
      <c r="I14" s="40">
        <f>H14+G14+F14</f>
        <v>3981</v>
      </c>
      <c r="J14" s="86"/>
      <c r="K14" s="4"/>
      <c r="L14" s="4"/>
    </row>
    <row r="15" spans="2:12" ht="15.75" customHeight="1">
      <c r="B15" s="12" t="s">
        <v>25</v>
      </c>
      <c r="C15" s="41">
        <f>C16</f>
        <v>17710</v>
      </c>
      <c r="D15" s="41">
        <f>D16</f>
        <v>5290</v>
      </c>
      <c r="E15" s="53"/>
      <c r="F15" s="41">
        <f>C15+D15+E15</f>
        <v>23000</v>
      </c>
      <c r="G15" s="41"/>
      <c r="H15" s="41">
        <f>H16</f>
        <v>23000</v>
      </c>
      <c r="I15" s="41">
        <f>H15+G15+F15</f>
        <v>46000</v>
      </c>
      <c r="J15" s="86"/>
      <c r="K15" s="4"/>
      <c r="L15" s="4"/>
    </row>
    <row r="16" spans="2:12" ht="15.75" customHeight="1">
      <c r="B16" s="13" t="s">
        <v>26</v>
      </c>
      <c r="C16" s="40">
        <v>17710</v>
      </c>
      <c r="D16" s="40">
        <v>5290</v>
      </c>
      <c r="E16" s="52"/>
      <c r="F16" s="40">
        <f>C16+D16+E16</f>
        <v>23000</v>
      </c>
      <c r="G16" s="40"/>
      <c r="H16" s="40">
        <v>23000</v>
      </c>
      <c r="I16" s="40">
        <v>46000</v>
      </c>
      <c r="J16" s="86" t="s">
        <v>27</v>
      </c>
      <c r="K16" s="4"/>
      <c r="L16" s="4"/>
    </row>
    <row r="17" spans="2:12" ht="15.75" customHeight="1">
      <c r="B17" s="12" t="s">
        <v>28</v>
      </c>
      <c r="C17" s="41">
        <f aca="true" t="shared" si="0" ref="C17:I17">C18+C19+C20+C21</f>
        <v>2422470</v>
      </c>
      <c r="D17" s="41">
        <f t="shared" si="0"/>
        <v>1059530</v>
      </c>
      <c r="E17" s="41">
        <f t="shared" si="0"/>
        <v>0</v>
      </c>
      <c r="F17" s="41">
        <f t="shared" si="0"/>
        <v>3482000</v>
      </c>
      <c r="G17" s="41">
        <f t="shared" si="0"/>
        <v>609780</v>
      </c>
      <c r="H17" s="41">
        <f t="shared" si="0"/>
        <v>2501220</v>
      </c>
      <c r="I17" s="41">
        <f t="shared" si="0"/>
        <v>6593000</v>
      </c>
      <c r="J17" s="86"/>
      <c r="K17" s="4"/>
      <c r="L17" s="4"/>
    </row>
    <row r="18" spans="2:12" ht="15.75" customHeight="1">
      <c r="B18" s="13" t="s">
        <v>88</v>
      </c>
      <c r="C18" s="40">
        <v>1968120</v>
      </c>
      <c r="D18" s="40">
        <v>587880</v>
      </c>
      <c r="E18" s="40">
        <v>0</v>
      </c>
      <c r="F18" s="40">
        <f>C18+D18+E18</f>
        <v>2556000</v>
      </c>
      <c r="G18" s="40">
        <v>332280</v>
      </c>
      <c r="H18" s="40">
        <v>2223720</v>
      </c>
      <c r="I18" s="40">
        <f>H18+G18+F18</f>
        <v>5112000</v>
      </c>
      <c r="J18" s="86" t="s">
        <v>29</v>
      </c>
      <c r="K18" s="4"/>
      <c r="L18" s="4"/>
    </row>
    <row r="19" spans="2:12" ht="15.75" customHeight="1">
      <c r="B19" s="13" t="s">
        <v>89</v>
      </c>
      <c r="C19" s="40">
        <v>427350</v>
      </c>
      <c r="D19" s="40">
        <v>127650</v>
      </c>
      <c r="E19" s="40">
        <v>0</v>
      </c>
      <c r="F19" s="40">
        <f>C19+D19+E19</f>
        <v>555000</v>
      </c>
      <c r="G19" s="40">
        <v>277500</v>
      </c>
      <c r="H19" s="40">
        <v>277500</v>
      </c>
      <c r="I19" s="40">
        <f>H19+G19+F19</f>
        <v>1110000</v>
      </c>
      <c r="J19" s="86" t="s">
        <v>30</v>
      </c>
      <c r="K19" s="4"/>
      <c r="L19" s="4"/>
    </row>
    <row r="20" spans="2:12" ht="15.75" customHeight="1">
      <c r="B20" s="13" t="s">
        <v>90</v>
      </c>
      <c r="C20" s="40">
        <v>0</v>
      </c>
      <c r="D20" s="40">
        <v>344000</v>
      </c>
      <c r="E20" s="52"/>
      <c r="F20" s="40">
        <f>C20+D20+E20</f>
        <v>344000</v>
      </c>
      <c r="G20" s="40"/>
      <c r="H20" s="40"/>
      <c r="I20" s="40">
        <f>H20+G20+F20</f>
        <v>344000</v>
      </c>
      <c r="J20" s="86" t="s">
        <v>31</v>
      </c>
      <c r="K20" s="4"/>
      <c r="L20" s="4"/>
    </row>
    <row r="21" spans="2:12" ht="15.75" customHeight="1">
      <c r="B21" s="13" t="s">
        <v>91</v>
      </c>
      <c r="C21" s="40">
        <v>27000</v>
      </c>
      <c r="D21" s="40">
        <v>0</v>
      </c>
      <c r="E21" s="52"/>
      <c r="F21" s="40">
        <f>C21+D21+E21</f>
        <v>27000</v>
      </c>
      <c r="G21" s="40"/>
      <c r="H21" s="40"/>
      <c r="I21" s="40">
        <f>H21+G21+F21</f>
        <v>27000</v>
      </c>
      <c r="J21" s="86" t="s">
        <v>27</v>
      </c>
      <c r="K21" s="4"/>
      <c r="L21" s="4"/>
    </row>
    <row r="22" spans="2:12" ht="15.75" customHeight="1">
      <c r="B22" s="12" t="s">
        <v>32</v>
      </c>
      <c r="C22" s="41">
        <f aca="true" t="shared" si="1" ref="C22:I22">C23+C24</f>
        <v>0</v>
      </c>
      <c r="D22" s="41">
        <f t="shared" si="1"/>
        <v>332500</v>
      </c>
      <c r="E22" s="41">
        <f t="shared" si="1"/>
        <v>0</v>
      </c>
      <c r="F22" s="41">
        <f t="shared" si="1"/>
        <v>332500</v>
      </c>
      <c r="G22" s="41">
        <f t="shared" si="1"/>
        <v>0</v>
      </c>
      <c r="H22" s="41">
        <f t="shared" si="1"/>
        <v>0</v>
      </c>
      <c r="I22" s="41">
        <f t="shared" si="1"/>
        <v>332500</v>
      </c>
      <c r="J22" s="86"/>
      <c r="K22" s="4"/>
      <c r="L22" s="4"/>
    </row>
    <row r="23" spans="2:12" ht="15.75" customHeight="1">
      <c r="B23" s="13" t="s">
        <v>92</v>
      </c>
      <c r="C23" s="40"/>
      <c r="D23" s="40">
        <v>332500</v>
      </c>
      <c r="E23" s="52"/>
      <c r="F23" s="40">
        <f>C23+D23+E23</f>
        <v>332500</v>
      </c>
      <c r="G23" s="40"/>
      <c r="H23" s="40">
        <v>0</v>
      </c>
      <c r="I23" s="40">
        <f>H23+G23+F23</f>
        <v>332500</v>
      </c>
      <c r="J23" s="86"/>
      <c r="K23" s="4"/>
      <c r="L23" s="4"/>
    </row>
    <row r="24" spans="2:12" ht="15.75" customHeight="1">
      <c r="B24" s="13" t="s">
        <v>93</v>
      </c>
      <c r="C24" s="40"/>
      <c r="D24" s="40"/>
      <c r="E24" s="52"/>
      <c r="F24" s="40">
        <f>C24+D24+E24</f>
        <v>0</v>
      </c>
      <c r="G24" s="40"/>
      <c r="H24" s="40"/>
      <c r="I24" s="40">
        <f>H24+G24+F24</f>
        <v>0</v>
      </c>
      <c r="J24" s="86"/>
      <c r="K24" s="4"/>
      <c r="L24" s="4"/>
    </row>
    <row r="25" spans="2:12" ht="15.75" customHeight="1">
      <c r="B25" s="12" t="s">
        <v>33</v>
      </c>
      <c r="C25" s="41">
        <f aca="true" t="shared" si="2" ref="C25:I25">C26+C28+C27+C29+C30+C31+C32</f>
        <v>4956372</v>
      </c>
      <c r="D25" s="41">
        <f t="shared" si="2"/>
        <v>679165</v>
      </c>
      <c r="E25" s="41">
        <f t="shared" si="2"/>
        <v>0</v>
      </c>
      <c r="F25" s="41">
        <f t="shared" si="2"/>
        <v>5635537</v>
      </c>
      <c r="G25" s="41">
        <f t="shared" si="2"/>
        <v>0</v>
      </c>
      <c r="H25" s="41">
        <f t="shared" si="2"/>
        <v>87356</v>
      </c>
      <c r="I25" s="41">
        <f t="shared" si="2"/>
        <v>5722893</v>
      </c>
      <c r="J25" s="86"/>
      <c r="K25" s="4"/>
      <c r="L25" s="4"/>
    </row>
    <row r="26" spans="2:12" ht="15.75" customHeight="1">
      <c r="B26" s="14" t="s">
        <v>94</v>
      </c>
      <c r="C26" s="40">
        <v>4495002</v>
      </c>
      <c r="D26" s="40"/>
      <c r="E26" s="52"/>
      <c r="F26" s="40">
        <f aca="true" t="shared" si="3" ref="F26:F32">C26+D26+E26</f>
        <v>4495002</v>
      </c>
      <c r="G26" s="40"/>
      <c r="H26" s="40"/>
      <c r="I26" s="100">
        <f aca="true" t="shared" si="4" ref="I26:I32">H26+G26+F26</f>
        <v>4495002</v>
      </c>
      <c r="J26" s="87"/>
      <c r="K26" s="4"/>
      <c r="L26" s="4"/>
    </row>
    <row r="27" spans="2:12" ht="15.75" customHeight="1">
      <c r="B27" s="14" t="s">
        <v>87</v>
      </c>
      <c r="C27" s="40">
        <v>0</v>
      </c>
      <c r="D27" s="40">
        <v>428265</v>
      </c>
      <c r="E27" s="52"/>
      <c r="F27" s="40">
        <f t="shared" si="3"/>
        <v>428265</v>
      </c>
      <c r="G27" s="40"/>
      <c r="H27" s="40"/>
      <c r="I27" s="40">
        <f t="shared" si="4"/>
        <v>428265</v>
      </c>
      <c r="J27" s="86"/>
      <c r="K27" s="4"/>
      <c r="L27" s="4"/>
    </row>
    <row r="28" spans="2:12" ht="15.75" customHeight="1">
      <c r="B28" s="15" t="s">
        <v>95</v>
      </c>
      <c r="C28" s="40">
        <v>0</v>
      </c>
      <c r="D28" s="54">
        <v>250900</v>
      </c>
      <c r="E28" s="52"/>
      <c r="F28" s="40">
        <f t="shared" si="3"/>
        <v>250900</v>
      </c>
      <c r="G28" s="40"/>
      <c r="H28" s="40"/>
      <c r="I28" s="100">
        <f t="shared" si="4"/>
        <v>250900</v>
      </c>
      <c r="J28" s="86"/>
      <c r="K28" s="4"/>
      <c r="L28" s="4"/>
    </row>
    <row r="29" spans="2:12" ht="15.75" customHeight="1">
      <c r="B29" s="15" t="s">
        <v>96</v>
      </c>
      <c r="C29" s="54">
        <v>0</v>
      </c>
      <c r="D29" s="40"/>
      <c r="E29" s="52"/>
      <c r="F29" s="40">
        <f t="shared" si="3"/>
        <v>0</v>
      </c>
      <c r="G29" s="40"/>
      <c r="H29" s="40"/>
      <c r="I29" s="40">
        <f t="shared" si="4"/>
        <v>0</v>
      </c>
      <c r="J29" s="86"/>
      <c r="K29" s="4"/>
      <c r="L29" s="4"/>
    </row>
    <row r="30" spans="2:12" ht="15.75" customHeight="1">
      <c r="B30" s="15" t="s">
        <v>97</v>
      </c>
      <c r="C30" s="40">
        <v>0</v>
      </c>
      <c r="D30" s="40"/>
      <c r="E30" s="52"/>
      <c r="F30" s="40">
        <f t="shared" si="3"/>
        <v>0</v>
      </c>
      <c r="G30" s="40"/>
      <c r="H30" s="40"/>
      <c r="I30" s="40">
        <f t="shared" si="4"/>
        <v>0</v>
      </c>
      <c r="J30" s="86"/>
      <c r="K30" s="4"/>
      <c r="L30" s="4"/>
    </row>
    <row r="31" spans="2:12" ht="15.75" customHeight="1">
      <c r="B31" s="15" t="s">
        <v>98</v>
      </c>
      <c r="C31" s="40">
        <v>461370</v>
      </c>
      <c r="D31" s="40"/>
      <c r="E31" s="52"/>
      <c r="F31" s="40">
        <f t="shared" si="3"/>
        <v>461370</v>
      </c>
      <c r="G31" s="40"/>
      <c r="H31" s="40">
        <v>0</v>
      </c>
      <c r="I31" s="40">
        <f t="shared" si="4"/>
        <v>461370</v>
      </c>
      <c r="J31" s="86"/>
      <c r="K31" s="4"/>
      <c r="L31" s="4"/>
    </row>
    <row r="32" spans="2:12" ht="15.75" customHeight="1">
      <c r="B32" s="16" t="s">
        <v>99</v>
      </c>
      <c r="C32" s="55">
        <v>0</v>
      </c>
      <c r="D32" s="55"/>
      <c r="E32" s="56"/>
      <c r="F32" s="40">
        <f t="shared" si="3"/>
        <v>0</v>
      </c>
      <c r="G32" s="55"/>
      <c r="H32" s="55">
        <v>87356</v>
      </c>
      <c r="I32" s="40">
        <f t="shared" si="4"/>
        <v>87356</v>
      </c>
      <c r="J32" s="86"/>
      <c r="K32" s="4"/>
      <c r="L32" s="4"/>
    </row>
    <row r="33" spans="2:12" ht="15.75" customHeight="1">
      <c r="B33" s="17" t="s">
        <v>34</v>
      </c>
      <c r="C33" s="55">
        <f aca="true" t="shared" si="5" ref="C33:I33">C34+C35</f>
        <v>0</v>
      </c>
      <c r="D33" s="55">
        <f t="shared" si="5"/>
        <v>1000</v>
      </c>
      <c r="E33" s="55">
        <f t="shared" si="5"/>
        <v>0</v>
      </c>
      <c r="F33" s="55">
        <f t="shared" si="5"/>
        <v>1000</v>
      </c>
      <c r="G33" s="55">
        <f t="shared" si="5"/>
        <v>0</v>
      </c>
      <c r="H33" s="55">
        <f t="shared" si="5"/>
        <v>586841</v>
      </c>
      <c r="I33" s="55">
        <f t="shared" si="5"/>
        <v>587841</v>
      </c>
      <c r="J33" s="88"/>
      <c r="K33" s="4"/>
      <c r="L33" s="4"/>
    </row>
    <row r="34" spans="2:12" ht="15.75" customHeight="1">
      <c r="B34" s="18" t="s">
        <v>35</v>
      </c>
      <c r="C34" s="55"/>
      <c r="D34" s="55">
        <v>0</v>
      </c>
      <c r="E34" s="56"/>
      <c r="F34" s="40">
        <f>C34+D34+E34</f>
        <v>0</v>
      </c>
      <c r="G34" s="55"/>
      <c r="H34" s="55">
        <v>67</v>
      </c>
      <c r="I34" s="40">
        <f>H34+G34+F34</f>
        <v>67</v>
      </c>
      <c r="J34" s="89"/>
      <c r="K34" s="4"/>
      <c r="L34" s="4"/>
    </row>
    <row r="35" spans="2:12" ht="15.75" customHeight="1">
      <c r="B35" s="18" t="s">
        <v>36</v>
      </c>
      <c r="C35" s="55">
        <v>0</v>
      </c>
      <c r="D35" s="55">
        <v>1000</v>
      </c>
      <c r="E35" s="56"/>
      <c r="F35" s="40">
        <f>C35+D35+E35</f>
        <v>1000</v>
      </c>
      <c r="G35" s="55"/>
      <c r="H35" s="55">
        <v>586774</v>
      </c>
      <c r="I35" s="40">
        <f>H35+G35+F35</f>
        <v>587774</v>
      </c>
      <c r="J35" s="89"/>
      <c r="K35" s="4"/>
      <c r="L35" s="4"/>
    </row>
    <row r="36" spans="2:12" ht="7.5" customHeight="1">
      <c r="B36" s="18"/>
      <c r="C36" s="40"/>
      <c r="D36" s="40"/>
      <c r="E36" s="52"/>
      <c r="F36" s="40"/>
      <c r="G36" s="40"/>
      <c r="H36" s="40"/>
      <c r="I36" s="40"/>
      <c r="J36" s="85"/>
      <c r="K36" s="4"/>
      <c r="L36" s="4"/>
    </row>
    <row r="37" spans="2:12" ht="18" customHeight="1" thickBot="1">
      <c r="B37" s="19" t="s">
        <v>37</v>
      </c>
      <c r="C37" s="20">
        <f aca="true" t="shared" si="6" ref="C37:I37">C33+C25+C22+C17+C15+C13+C11</f>
        <v>7396552</v>
      </c>
      <c r="D37" s="20">
        <f t="shared" si="6"/>
        <v>2077485</v>
      </c>
      <c r="E37" s="20">
        <f t="shared" si="6"/>
        <v>0</v>
      </c>
      <c r="F37" s="20">
        <f t="shared" si="6"/>
        <v>9474037</v>
      </c>
      <c r="G37" s="20">
        <f t="shared" si="6"/>
        <v>609780</v>
      </c>
      <c r="H37" s="20">
        <f t="shared" si="6"/>
        <v>3202398</v>
      </c>
      <c r="I37" s="20">
        <f t="shared" si="6"/>
        <v>13286215</v>
      </c>
      <c r="J37" s="90"/>
      <c r="K37" s="4"/>
      <c r="L37" s="4"/>
    </row>
    <row r="38" spans="2:12" ht="8.25" customHeight="1" thickBot="1" thickTop="1">
      <c r="B38" s="21"/>
      <c r="C38" s="57"/>
      <c r="D38" s="27"/>
      <c r="E38" s="58"/>
      <c r="F38" s="58"/>
      <c r="G38" s="27"/>
      <c r="H38" s="27"/>
      <c r="I38" s="59"/>
      <c r="J38" s="91"/>
      <c r="K38" s="4"/>
      <c r="L38" s="4"/>
    </row>
    <row r="39" spans="2:12" ht="15.75" customHeight="1">
      <c r="B39" s="92" t="s">
        <v>38</v>
      </c>
      <c r="C39" s="93"/>
      <c r="D39" s="93"/>
      <c r="E39" s="93"/>
      <c r="F39" s="93"/>
      <c r="G39" s="93"/>
      <c r="H39" s="93"/>
      <c r="I39" s="93"/>
      <c r="J39" s="94"/>
      <c r="K39" s="4"/>
      <c r="L39" s="4"/>
    </row>
    <row r="40" spans="2:12" ht="15.75" customHeight="1">
      <c r="B40" s="13" t="s">
        <v>39</v>
      </c>
      <c r="C40" s="22">
        <f aca="true" t="shared" si="7" ref="C40:I40">C41+C42+C43+C44+C45+C46+C47+C48+C49+C50+C51+C52+C53+C54+C55+C56+C58</f>
        <v>8909869</v>
      </c>
      <c r="D40" s="22">
        <f t="shared" si="7"/>
        <v>2410823</v>
      </c>
      <c r="E40" s="22">
        <f t="shared" si="7"/>
        <v>0</v>
      </c>
      <c r="F40" s="22">
        <f t="shared" si="7"/>
        <v>11320692</v>
      </c>
      <c r="G40" s="22">
        <f t="shared" si="7"/>
        <v>725038</v>
      </c>
      <c r="H40" s="22">
        <f t="shared" si="7"/>
        <v>0</v>
      </c>
      <c r="I40" s="22">
        <f t="shared" si="7"/>
        <v>12045730</v>
      </c>
      <c r="J40" s="95"/>
      <c r="K40" s="4"/>
      <c r="L40" s="4"/>
    </row>
    <row r="41" spans="2:12" ht="15.75" customHeight="1">
      <c r="B41" s="13" t="s">
        <v>1</v>
      </c>
      <c r="C41" s="40">
        <v>2482681</v>
      </c>
      <c r="D41" s="40">
        <v>628945</v>
      </c>
      <c r="E41" s="52"/>
      <c r="F41" s="40">
        <f aca="true" t="shared" si="8" ref="F41:F58">C41+D41</f>
        <v>3111626</v>
      </c>
      <c r="G41" s="40">
        <v>198614</v>
      </c>
      <c r="H41" s="40"/>
      <c r="I41" s="40">
        <f>F41+G41+H41</f>
        <v>3310240</v>
      </c>
      <c r="J41" s="96"/>
      <c r="K41" s="4"/>
      <c r="L41" s="4"/>
    </row>
    <row r="42" spans="2:12" ht="15.75" customHeight="1">
      <c r="B42" s="13" t="s">
        <v>40</v>
      </c>
      <c r="C42" s="40">
        <v>1650298</v>
      </c>
      <c r="D42" s="40">
        <v>181246</v>
      </c>
      <c r="E42" s="60"/>
      <c r="F42" s="40">
        <f t="shared" si="8"/>
        <v>1831544</v>
      </c>
      <c r="G42" s="40">
        <v>95392</v>
      </c>
      <c r="H42" s="40"/>
      <c r="I42" s="40">
        <f>F42+G42+H42</f>
        <v>1926936</v>
      </c>
      <c r="J42" s="97"/>
      <c r="K42" s="4"/>
      <c r="L42" s="4"/>
    </row>
    <row r="43" spans="2:12" ht="15.75" customHeight="1">
      <c r="B43" s="18" t="s">
        <v>41</v>
      </c>
      <c r="C43" s="40">
        <v>79725</v>
      </c>
      <c r="D43" s="40">
        <v>8755</v>
      </c>
      <c r="E43" s="60"/>
      <c r="F43" s="40">
        <f t="shared" si="8"/>
        <v>88480</v>
      </c>
      <c r="G43" s="40">
        <v>4608</v>
      </c>
      <c r="H43" s="40"/>
      <c r="I43" s="40">
        <v>93088</v>
      </c>
      <c r="J43" s="97"/>
      <c r="K43" s="4"/>
      <c r="L43" s="4"/>
    </row>
    <row r="44" spans="2:12" ht="15.75" customHeight="1">
      <c r="B44" s="18" t="s">
        <v>2</v>
      </c>
      <c r="C44" s="40">
        <v>399447</v>
      </c>
      <c r="D44" s="40">
        <v>101192</v>
      </c>
      <c r="E44" s="60"/>
      <c r="F44" s="40">
        <f t="shared" si="8"/>
        <v>500639</v>
      </c>
      <c r="G44" s="40">
        <v>31955</v>
      </c>
      <c r="H44" s="40"/>
      <c r="I44" s="40">
        <f aca="true" t="shared" si="9" ref="I44:I58">F44+G44+H44</f>
        <v>532594</v>
      </c>
      <c r="J44" s="97"/>
      <c r="K44" s="4"/>
      <c r="L44" s="4"/>
    </row>
    <row r="45" spans="2:12" ht="15.75" customHeight="1">
      <c r="B45" s="18" t="s">
        <v>3</v>
      </c>
      <c r="C45" s="40">
        <v>123016</v>
      </c>
      <c r="D45" s="40">
        <v>294095</v>
      </c>
      <c r="E45" s="60"/>
      <c r="F45" s="40">
        <f t="shared" si="8"/>
        <v>417111</v>
      </c>
      <c r="G45" s="40"/>
      <c r="H45" s="40"/>
      <c r="I45" s="40">
        <f t="shared" si="9"/>
        <v>417111</v>
      </c>
      <c r="J45" s="97"/>
      <c r="K45" s="4"/>
      <c r="L45" s="4"/>
    </row>
    <row r="46" spans="2:12" ht="15.75" customHeight="1">
      <c r="B46" s="18" t="s">
        <v>4</v>
      </c>
      <c r="C46" s="40">
        <v>415416</v>
      </c>
      <c r="D46" s="40">
        <v>63652</v>
      </c>
      <c r="E46" s="60"/>
      <c r="F46" s="40">
        <f t="shared" si="8"/>
        <v>479068</v>
      </c>
      <c r="G46" s="40">
        <v>26800</v>
      </c>
      <c r="H46" s="40"/>
      <c r="I46" s="40">
        <f t="shared" si="9"/>
        <v>505868</v>
      </c>
      <c r="J46" s="97"/>
      <c r="K46" s="4"/>
      <c r="L46" s="4"/>
    </row>
    <row r="47" spans="2:12" ht="15.75" customHeight="1">
      <c r="B47" s="18" t="s">
        <v>42</v>
      </c>
      <c r="C47" s="61">
        <v>535666</v>
      </c>
      <c r="D47" s="61">
        <v>82077</v>
      </c>
      <c r="E47" s="62"/>
      <c r="F47" s="40">
        <f t="shared" si="8"/>
        <v>617743</v>
      </c>
      <c r="G47" s="61">
        <v>34558</v>
      </c>
      <c r="H47" s="61"/>
      <c r="I47" s="40">
        <f t="shared" si="9"/>
        <v>652301</v>
      </c>
      <c r="J47" s="98"/>
      <c r="K47" s="4"/>
      <c r="L47" s="4"/>
    </row>
    <row r="48" spans="2:12" ht="15.75" customHeight="1">
      <c r="B48" s="18" t="s">
        <v>83</v>
      </c>
      <c r="C48" s="61">
        <v>1175604</v>
      </c>
      <c r="D48" s="61">
        <v>242116</v>
      </c>
      <c r="E48" s="62"/>
      <c r="F48" s="40">
        <f t="shared" si="8"/>
        <v>1417720</v>
      </c>
      <c r="G48" s="61">
        <v>43743</v>
      </c>
      <c r="H48" s="61"/>
      <c r="I48" s="40">
        <f t="shared" si="9"/>
        <v>1461463</v>
      </c>
      <c r="J48" s="98"/>
      <c r="K48" s="4"/>
      <c r="L48" s="4"/>
    </row>
    <row r="49" spans="2:12" ht="15.75" customHeight="1">
      <c r="B49" s="18" t="s">
        <v>5</v>
      </c>
      <c r="C49" s="61">
        <v>180999</v>
      </c>
      <c r="D49" s="61">
        <v>97200</v>
      </c>
      <c r="E49" s="62"/>
      <c r="F49" s="40">
        <f t="shared" si="8"/>
        <v>278199</v>
      </c>
      <c r="G49" s="61">
        <v>240624</v>
      </c>
      <c r="H49" s="61"/>
      <c r="I49" s="40">
        <f t="shared" si="9"/>
        <v>518823</v>
      </c>
      <c r="J49" s="98"/>
      <c r="K49" s="4"/>
      <c r="L49" s="4"/>
    </row>
    <row r="50" spans="2:12" ht="15.75" customHeight="1">
      <c r="B50" s="18" t="s">
        <v>43</v>
      </c>
      <c r="C50" s="61">
        <v>147828</v>
      </c>
      <c r="D50" s="61">
        <v>22650</v>
      </c>
      <c r="E50" s="62"/>
      <c r="F50" s="40">
        <f t="shared" si="8"/>
        <v>170478</v>
      </c>
      <c r="G50" s="61">
        <v>9537</v>
      </c>
      <c r="H50" s="61"/>
      <c r="I50" s="40">
        <f t="shared" si="9"/>
        <v>180015</v>
      </c>
      <c r="J50" s="98"/>
      <c r="K50" s="4"/>
      <c r="L50" s="5"/>
    </row>
    <row r="51" spans="2:12" ht="15.75" customHeight="1">
      <c r="B51" s="18" t="s">
        <v>6</v>
      </c>
      <c r="C51" s="61">
        <v>312108</v>
      </c>
      <c r="D51" s="61">
        <v>47822</v>
      </c>
      <c r="E51" s="62"/>
      <c r="F51" s="40">
        <f t="shared" si="8"/>
        <v>359930</v>
      </c>
      <c r="G51" s="61">
        <v>20135</v>
      </c>
      <c r="H51" s="61"/>
      <c r="I51" s="40">
        <f t="shared" si="9"/>
        <v>380065</v>
      </c>
      <c r="J51" s="98"/>
      <c r="K51" s="4"/>
      <c r="L51" s="4"/>
    </row>
    <row r="52" spans="2:12" ht="15.75" customHeight="1">
      <c r="B52" s="18" t="s">
        <v>44</v>
      </c>
      <c r="C52" s="61">
        <v>198512</v>
      </c>
      <c r="D52" s="61">
        <v>102330</v>
      </c>
      <c r="E52" s="62"/>
      <c r="F52" s="40">
        <f t="shared" si="8"/>
        <v>300842</v>
      </c>
      <c r="G52" s="61"/>
      <c r="H52" s="61"/>
      <c r="I52" s="40">
        <f t="shared" si="9"/>
        <v>300842</v>
      </c>
      <c r="J52" s="98"/>
      <c r="K52" s="4"/>
      <c r="L52" s="4"/>
    </row>
    <row r="53" spans="2:12" ht="15.75" customHeight="1">
      <c r="B53" s="18" t="s">
        <v>7</v>
      </c>
      <c r="C53" s="61">
        <v>1052434</v>
      </c>
      <c r="D53" s="61">
        <v>513010</v>
      </c>
      <c r="E53" s="62"/>
      <c r="F53" s="40">
        <f t="shared" si="8"/>
        <v>1565444</v>
      </c>
      <c r="G53" s="61">
        <v>9000</v>
      </c>
      <c r="H53" s="61"/>
      <c r="I53" s="40">
        <f t="shared" si="9"/>
        <v>1574444</v>
      </c>
      <c r="J53" s="98"/>
      <c r="K53" s="4"/>
      <c r="L53" s="4"/>
    </row>
    <row r="54" spans="2:12" ht="15.75" customHeight="1">
      <c r="B54" s="18" t="s">
        <v>8</v>
      </c>
      <c r="C54" s="61">
        <v>34552</v>
      </c>
      <c r="D54" s="61">
        <v>5293</v>
      </c>
      <c r="E54" s="62"/>
      <c r="F54" s="40">
        <f t="shared" si="8"/>
        <v>39845</v>
      </c>
      <c r="G54" s="61">
        <v>2228</v>
      </c>
      <c r="H54" s="61"/>
      <c r="I54" s="40">
        <f t="shared" si="9"/>
        <v>42073</v>
      </c>
      <c r="J54" s="98"/>
      <c r="K54" s="4"/>
      <c r="L54" s="4"/>
    </row>
    <row r="55" spans="2:12" ht="15.75" customHeight="1">
      <c r="B55" s="18" t="s">
        <v>9</v>
      </c>
      <c r="C55" s="61">
        <v>121583</v>
      </c>
      <c r="D55" s="61">
        <v>18629</v>
      </c>
      <c r="E55" s="62"/>
      <c r="F55" s="40">
        <f t="shared" si="8"/>
        <v>140212</v>
      </c>
      <c r="G55" s="61">
        <v>7844</v>
      </c>
      <c r="H55" s="61"/>
      <c r="I55" s="40">
        <f t="shared" si="9"/>
        <v>148056</v>
      </c>
      <c r="J55" s="98"/>
      <c r="K55" s="4"/>
      <c r="L55" s="4"/>
    </row>
    <row r="56" spans="2:12" ht="15.75" customHeight="1">
      <c r="B56" s="18" t="s">
        <v>45</v>
      </c>
      <c r="C56" s="61">
        <v>0</v>
      </c>
      <c r="D56" s="61">
        <v>1811</v>
      </c>
      <c r="E56" s="62"/>
      <c r="F56" s="40">
        <f t="shared" si="8"/>
        <v>1811</v>
      </c>
      <c r="G56" s="62"/>
      <c r="H56" s="61"/>
      <c r="I56" s="40">
        <f t="shared" si="9"/>
        <v>1811</v>
      </c>
      <c r="J56" s="98"/>
      <c r="K56" s="4"/>
      <c r="L56" s="4"/>
    </row>
    <row r="57" spans="2:12" ht="15.75" customHeight="1" thickBot="1">
      <c r="B57" s="23" t="s">
        <v>81</v>
      </c>
      <c r="C57" s="59">
        <v>5335</v>
      </c>
      <c r="D57" s="59">
        <v>1080</v>
      </c>
      <c r="E57" s="106"/>
      <c r="F57" s="59">
        <f>C57+D57</f>
        <v>6415</v>
      </c>
      <c r="G57" s="106">
        <v>540</v>
      </c>
      <c r="H57" s="59"/>
      <c r="I57" s="59">
        <f>F57+G57+H57</f>
        <v>6955</v>
      </c>
      <c r="J57" s="107"/>
      <c r="K57" s="4"/>
      <c r="L57" s="4"/>
    </row>
    <row r="58" spans="2:12" ht="5.25" customHeight="1">
      <c r="B58" s="110"/>
      <c r="C58" s="111"/>
      <c r="D58" s="111"/>
      <c r="E58" s="112"/>
      <c r="F58" s="111"/>
      <c r="G58" s="112"/>
      <c r="H58" s="111"/>
      <c r="I58" s="111"/>
      <c r="J58" s="112"/>
      <c r="K58" s="4"/>
      <c r="L58" s="4"/>
    </row>
    <row r="59" spans="2:12" ht="37.5" customHeight="1" thickBot="1">
      <c r="B59" s="108"/>
      <c r="C59" s="109"/>
      <c r="D59" s="109"/>
      <c r="E59" s="109"/>
      <c r="F59" s="109"/>
      <c r="G59" s="109"/>
      <c r="H59" s="109"/>
      <c r="I59" s="109"/>
      <c r="J59" s="109"/>
      <c r="K59" s="4"/>
      <c r="L59" s="4"/>
    </row>
    <row r="60" spans="2:12" ht="18.75" customHeight="1">
      <c r="B60" s="9" t="s">
        <v>0</v>
      </c>
      <c r="C60" s="10" t="s">
        <v>10</v>
      </c>
      <c r="D60" s="10" t="s">
        <v>11</v>
      </c>
      <c r="E60" s="10" t="s">
        <v>12</v>
      </c>
      <c r="F60" s="10" t="s">
        <v>13</v>
      </c>
      <c r="G60" s="10" t="s">
        <v>14</v>
      </c>
      <c r="H60" s="10" t="s">
        <v>15</v>
      </c>
      <c r="I60" s="10" t="s">
        <v>16</v>
      </c>
      <c r="J60" s="83" t="s">
        <v>17</v>
      </c>
      <c r="K60" s="4"/>
      <c r="L60" s="4"/>
    </row>
    <row r="61" spans="2:12" ht="15.75" customHeight="1">
      <c r="B61" s="13" t="s">
        <v>46</v>
      </c>
      <c r="C61" s="22">
        <f>C62+C63+C64+C66+C67+C68+C69+C70+C71+C72+C73+C74+C75+C76+C77+C78+C79+C80+C81+C82+C83</f>
        <v>0</v>
      </c>
      <c r="D61" s="22">
        <f>D62+D63+D64+D66+D67+D68+D69+D70+D71+D72+D73+D74+D75+D76+D77+D78+D79+D80+D81+D82+D83</f>
        <v>0</v>
      </c>
      <c r="E61" s="22">
        <f>E62+E63+E64+E66+E67+E68+E69+E70+E71+E72+E73+E74+E75+E76+E77+E78+E79+E80+E81+E82+E83</f>
        <v>0</v>
      </c>
      <c r="F61" s="22">
        <f>F62+F63+F64+F66+F67+F68+F69+F70+F71+F72+F73+F74+F75+F76+F77+F78+F79+F80+F81+F82+F83</f>
        <v>0</v>
      </c>
      <c r="G61" s="22">
        <f>G62+G63+G64+G66+G67+G68+G69+G70+G71+G72+G73+G74+G75+G76+G77+G78+G79+G80+G81+G82+G83</f>
        <v>0</v>
      </c>
      <c r="H61" s="22">
        <f>H62+H63+H64+H66+H67+H68+H69+H70+H71+H72+H73+H74+H75+H76+H77+H78+H79+H80+H81+H82+H83+H65</f>
        <v>3222271</v>
      </c>
      <c r="I61" s="22">
        <f>I62+I63+I64+I66+I67+I68+I69+I70+I71+I72+I73+I74+I75+I76+I77+I78+I79+I80+I81+I82+I83+I65</f>
        <v>3222271</v>
      </c>
      <c r="J61" s="63"/>
      <c r="K61" s="4"/>
      <c r="L61" s="4"/>
    </row>
    <row r="62" spans="2:12" ht="15.75" customHeight="1">
      <c r="B62" s="13" t="s">
        <v>47</v>
      </c>
      <c r="C62" s="40"/>
      <c r="D62" s="64"/>
      <c r="E62" s="64"/>
      <c r="F62" s="64"/>
      <c r="G62" s="64"/>
      <c r="H62" s="40">
        <v>562740</v>
      </c>
      <c r="I62" s="33">
        <f>H62</f>
        <v>562740</v>
      </c>
      <c r="J62" s="64"/>
      <c r="K62" s="4"/>
      <c r="L62" s="4"/>
    </row>
    <row r="63" spans="2:12" ht="15.75" customHeight="1">
      <c r="B63" s="13" t="s">
        <v>84</v>
      </c>
      <c r="C63" s="55"/>
      <c r="D63" s="65"/>
      <c r="E63" s="65"/>
      <c r="F63" s="65"/>
      <c r="G63" s="65"/>
      <c r="H63" s="40">
        <v>143089</v>
      </c>
      <c r="I63" s="33">
        <f>H63</f>
        <v>143089</v>
      </c>
      <c r="J63" s="65"/>
      <c r="K63" s="4"/>
      <c r="L63" s="4"/>
    </row>
    <row r="64" spans="2:12" ht="15.75" customHeight="1">
      <c r="B64" s="18" t="s">
        <v>85</v>
      </c>
      <c r="C64" s="55"/>
      <c r="D64" s="65"/>
      <c r="E64" s="65"/>
      <c r="F64" s="65"/>
      <c r="G64" s="65"/>
      <c r="H64" s="40">
        <v>6912</v>
      </c>
      <c r="I64" s="33">
        <f>H64</f>
        <v>6912</v>
      </c>
      <c r="J64" s="65"/>
      <c r="K64" s="4"/>
      <c r="L64" s="4"/>
    </row>
    <row r="65" spans="2:12" ht="15.75" customHeight="1">
      <c r="B65" s="18" t="s">
        <v>100</v>
      </c>
      <c r="C65" s="55"/>
      <c r="D65" s="65"/>
      <c r="E65" s="65"/>
      <c r="F65" s="65"/>
      <c r="G65" s="65"/>
      <c r="H65" s="40">
        <v>57000</v>
      </c>
      <c r="I65" s="33">
        <f>H65</f>
        <v>57000</v>
      </c>
      <c r="J65" s="65"/>
      <c r="K65" s="4"/>
      <c r="L65" s="4"/>
    </row>
    <row r="66" spans="2:12" ht="15.75" customHeight="1">
      <c r="B66" s="18" t="s">
        <v>48</v>
      </c>
      <c r="C66" s="55"/>
      <c r="D66" s="65"/>
      <c r="E66" s="65"/>
      <c r="F66" s="65"/>
      <c r="G66" s="65"/>
      <c r="H66" s="40">
        <v>90540</v>
      </c>
      <c r="I66" s="33">
        <f>H66</f>
        <v>90540</v>
      </c>
      <c r="J66" s="65"/>
      <c r="K66" s="4"/>
      <c r="L66" s="4"/>
    </row>
    <row r="67" spans="2:12" ht="15.75" customHeight="1">
      <c r="B67" s="24" t="s">
        <v>50</v>
      </c>
      <c r="C67" s="66"/>
      <c r="D67" s="49"/>
      <c r="E67" s="49"/>
      <c r="F67" s="49"/>
      <c r="G67" s="67"/>
      <c r="H67" s="54">
        <v>1087262</v>
      </c>
      <c r="I67" s="33">
        <f aca="true" t="shared" si="10" ref="I67:I79">H67</f>
        <v>1087262</v>
      </c>
      <c r="J67" s="65"/>
      <c r="K67" s="4"/>
      <c r="L67" s="4"/>
    </row>
    <row r="68" spans="2:12" ht="15.75" customHeight="1">
      <c r="B68" s="24" t="s">
        <v>51</v>
      </c>
      <c r="C68" s="66"/>
      <c r="D68" s="49"/>
      <c r="E68" s="49"/>
      <c r="F68" s="49"/>
      <c r="G68" s="49"/>
      <c r="H68" s="40">
        <v>53601</v>
      </c>
      <c r="I68" s="33">
        <f t="shared" si="10"/>
        <v>53601</v>
      </c>
      <c r="J68" s="49"/>
      <c r="K68" s="4"/>
      <c r="L68" s="4"/>
    </row>
    <row r="69" spans="2:12" ht="17.25" customHeight="1">
      <c r="B69" s="24" t="s">
        <v>52</v>
      </c>
      <c r="C69" s="66"/>
      <c r="D69" s="49"/>
      <c r="E69" s="49"/>
      <c r="F69" s="49"/>
      <c r="G69" s="49"/>
      <c r="H69" s="40">
        <v>69117</v>
      </c>
      <c r="I69" s="33">
        <f t="shared" si="10"/>
        <v>69117</v>
      </c>
      <c r="J69" s="49"/>
      <c r="K69" s="4"/>
      <c r="L69" s="4"/>
    </row>
    <row r="70" spans="2:12" ht="17.25" customHeight="1">
      <c r="B70" s="24" t="s">
        <v>53</v>
      </c>
      <c r="C70" s="66"/>
      <c r="D70" s="49"/>
      <c r="E70" s="49"/>
      <c r="F70" s="49"/>
      <c r="G70" s="49"/>
      <c r="H70" s="61">
        <v>87487</v>
      </c>
      <c r="I70" s="33">
        <f t="shared" si="10"/>
        <v>87487</v>
      </c>
      <c r="J70" s="49"/>
      <c r="K70" s="6"/>
      <c r="L70" s="4"/>
    </row>
    <row r="71" spans="2:12" ht="15.75" customHeight="1">
      <c r="B71" s="24" t="s">
        <v>54</v>
      </c>
      <c r="C71" s="66"/>
      <c r="D71" s="49"/>
      <c r="E71" s="49"/>
      <c r="F71" s="49"/>
      <c r="G71" s="49"/>
      <c r="H71" s="54">
        <v>25714</v>
      </c>
      <c r="I71" s="33">
        <f t="shared" si="10"/>
        <v>25714</v>
      </c>
      <c r="J71" s="49"/>
      <c r="K71" s="7"/>
      <c r="L71" s="4"/>
    </row>
    <row r="72" spans="2:12" ht="15.75" customHeight="1">
      <c r="B72" s="24" t="s">
        <v>55</v>
      </c>
      <c r="C72" s="66"/>
      <c r="D72" s="49"/>
      <c r="E72" s="49"/>
      <c r="F72" s="49"/>
      <c r="G72" s="49"/>
      <c r="H72" s="54">
        <v>174878</v>
      </c>
      <c r="I72" s="33">
        <f t="shared" si="10"/>
        <v>174878</v>
      </c>
      <c r="J72" s="49"/>
      <c r="K72" s="6"/>
      <c r="L72" s="4"/>
    </row>
    <row r="73" spans="2:12" ht="15.75" customHeight="1">
      <c r="B73" s="24" t="s">
        <v>80</v>
      </c>
      <c r="C73" s="68"/>
      <c r="D73" s="49"/>
      <c r="E73" s="49"/>
      <c r="F73" s="49"/>
      <c r="G73" s="49"/>
      <c r="H73" s="69">
        <v>19074</v>
      </c>
      <c r="I73" s="33">
        <f t="shared" si="10"/>
        <v>19074</v>
      </c>
      <c r="J73" s="49"/>
      <c r="K73" s="4"/>
      <c r="L73" s="4"/>
    </row>
    <row r="74" spans="2:12" ht="15.75" customHeight="1">
      <c r="B74" s="24" t="s">
        <v>56</v>
      </c>
      <c r="C74" s="66"/>
      <c r="D74" s="49"/>
      <c r="E74" s="49"/>
      <c r="F74" s="49"/>
      <c r="G74" s="49"/>
      <c r="H74" s="61">
        <v>40271</v>
      </c>
      <c r="I74" s="33">
        <f t="shared" si="10"/>
        <v>40271</v>
      </c>
      <c r="J74" s="49"/>
      <c r="K74" s="4"/>
      <c r="L74" s="4"/>
    </row>
    <row r="75" spans="2:12" ht="15.75" customHeight="1">
      <c r="B75" s="24" t="s">
        <v>57</v>
      </c>
      <c r="C75" s="66"/>
      <c r="D75" s="49"/>
      <c r="E75" s="49"/>
      <c r="F75" s="49"/>
      <c r="G75" s="49"/>
      <c r="H75" s="54">
        <v>167182</v>
      </c>
      <c r="I75" s="33">
        <f t="shared" si="10"/>
        <v>167182</v>
      </c>
      <c r="J75" s="49"/>
      <c r="K75" s="4"/>
      <c r="L75" s="4"/>
    </row>
    <row r="76" spans="2:12" ht="15.75" customHeight="1">
      <c r="B76" s="25" t="s">
        <v>58</v>
      </c>
      <c r="C76" s="70"/>
      <c r="D76" s="71"/>
      <c r="E76" s="71"/>
      <c r="F76" s="71"/>
      <c r="G76" s="71"/>
      <c r="H76" s="54">
        <v>344741</v>
      </c>
      <c r="I76" s="33">
        <f t="shared" si="10"/>
        <v>344741</v>
      </c>
      <c r="J76" s="49"/>
      <c r="K76" s="4"/>
      <c r="L76" s="4"/>
    </row>
    <row r="77" spans="2:12" ht="15.75" customHeight="1">
      <c r="B77" s="24" t="s">
        <v>59</v>
      </c>
      <c r="C77" s="66"/>
      <c r="D77" s="49"/>
      <c r="E77" s="49"/>
      <c r="F77" s="49"/>
      <c r="G77" s="49"/>
      <c r="H77" s="61">
        <v>4457</v>
      </c>
      <c r="I77" s="33">
        <f t="shared" si="10"/>
        <v>4457</v>
      </c>
      <c r="J77" s="71"/>
      <c r="K77" s="4"/>
      <c r="L77" s="4"/>
    </row>
    <row r="78" spans="2:12" ht="15.75" customHeight="1">
      <c r="B78" s="24" t="s">
        <v>60</v>
      </c>
      <c r="C78" s="72"/>
      <c r="D78" s="73"/>
      <c r="E78" s="73"/>
      <c r="F78" s="73"/>
      <c r="G78" s="73"/>
      <c r="H78" s="61">
        <v>15688</v>
      </c>
      <c r="I78" s="33">
        <f t="shared" si="10"/>
        <v>15688</v>
      </c>
      <c r="J78" s="49"/>
      <c r="K78" s="4"/>
      <c r="L78" s="4"/>
    </row>
    <row r="79" spans="2:12" ht="15.75" customHeight="1">
      <c r="B79" s="24" t="s">
        <v>49</v>
      </c>
      <c r="C79" s="55"/>
      <c r="D79" s="65"/>
      <c r="E79" s="65"/>
      <c r="F79" s="65"/>
      <c r="G79" s="65"/>
      <c r="H79" s="74">
        <v>29495</v>
      </c>
      <c r="I79" s="33">
        <f t="shared" si="10"/>
        <v>29495</v>
      </c>
      <c r="J79" s="49"/>
      <c r="K79" s="4"/>
      <c r="L79" s="4"/>
    </row>
    <row r="80" spans="2:12" ht="15.75" customHeight="1">
      <c r="B80" s="24" t="s">
        <v>61</v>
      </c>
      <c r="C80" s="72"/>
      <c r="D80" s="73"/>
      <c r="E80" s="73"/>
      <c r="F80" s="73"/>
      <c r="G80" s="73"/>
      <c r="H80" s="54">
        <v>143685</v>
      </c>
      <c r="I80" s="33">
        <f>H80</f>
        <v>143685</v>
      </c>
      <c r="J80" s="75"/>
      <c r="K80" s="4"/>
      <c r="L80" s="4"/>
    </row>
    <row r="81" spans="2:10" ht="17.25" customHeight="1">
      <c r="B81" s="25" t="s">
        <v>62</v>
      </c>
      <c r="C81" s="76"/>
      <c r="D81" s="77"/>
      <c r="E81" s="77"/>
      <c r="F81" s="77"/>
      <c r="G81" s="77"/>
      <c r="H81" s="74">
        <v>21000</v>
      </c>
      <c r="I81" s="33">
        <f>H81</f>
        <v>21000</v>
      </c>
      <c r="J81" s="78"/>
    </row>
    <row r="82" spans="2:10" ht="17.25" customHeight="1">
      <c r="B82" s="24" t="s">
        <v>63</v>
      </c>
      <c r="C82" s="40"/>
      <c r="D82" s="75"/>
      <c r="E82" s="75"/>
      <c r="F82" s="75"/>
      <c r="G82" s="75"/>
      <c r="H82" s="40">
        <v>36200</v>
      </c>
      <c r="I82" s="33">
        <f>H82</f>
        <v>36200</v>
      </c>
      <c r="J82" s="75"/>
    </row>
    <row r="83" spans="2:10" ht="17.25" customHeight="1">
      <c r="B83" s="24" t="s">
        <v>82</v>
      </c>
      <c r="C83" s="40"/>
      <c r="D83" s="75"/>
      <c r="E83" s="75"/>
      <c r="F83" s="75"/>
      <c r="G83" s="75"/>
      <c r="H83" s="61">
        <v>42138</v>
      </c>
      <c r="I83" s="33">
        <f>H83</f>
        <v>42138</v>
      </c>
      <c r="J83" s="75"/>
    </row>
    <row r="84" spans="2:10" ht="6.75" customHeight="1">
      <c r="B84" s="24"/>
      <c r="C84" s="55"/>
      <c r="D84" s="65"/>
      <c r="E84" s="65"/>
      <c r="F84" s="65"/>
      <c r="G84" s="65"/>
      <c r="H84" s="74"/>
      <c r="I84" s="33"/>
      <c r="J84" s="78"/>
    </row>
    <row r="85" spans="2:10" ht="17.25" customHeight="1" thickBot="1">
      <c r="B85" s="26" t="s">
        <v>64</v>
      </c>
      <c r="C85" s="27">
        <f>C40</f>
        <v>8909869</v>
      </c>
      <c r="D85" s="27">
        <f>D40</f>
        <v>2410823</v>
      </c>
      <c r="E85" s="27">
        <f>E40</f>
        <v>0</v>
      </c>
      <c r="F85" s="27">
        <f>F40</f>
        <v>11320692</v>
      </c>
      <c r="G85" s="27">
        <f>G40</f>
        <v>725038</v>
      </c>
      <c r="H85" s="28">
        <f>H61+H40</f>
        <v>3222271</v>
      </c>
      <c r="I85" s="28">
        <f>I61+I40</f>
        <v>15268001</v>
      </c>
      <c r="J85" s="79"/>
    </row>
    <row r="86" spans="2:10" ht="21.75" customHeight="1">
      <c r="B86" s="29" t="s">
        <v>86</v>
      </c>
      <c r="C86" s="47">
        <f aca="true" t="shared" si="11" ref="C86:I86">C37-C85</f>
        <v>-1513317</v>
      </c>
      <c r="D86" s="47">
        <f t="shared" si="11"/>
        <v>-333338</v>
      </c>
      <c r="E86" s="47">
        <f t="shared" si="11"/>
        <v>0</v>
      </c>
      <c r="F86" s="47">
        <f t="shared" si="11"/>
        <v>-1846655</v>
      </c>
      <c r="G86" s="47">
        <f t="shared" si="11"/>
        <v>-115258</v>
      </c>
      <c r="H86" s="47">
        <f t="shared" si="11"/>
        <v>-19873</v>
      </c>
      <c r="I86" s="47">
        <f t="shared" si="11"/>
        <v>-1981786</v>
      </c>
      <c r="J86" s="30"/>
    </row>
    <row r="87" spans="2:14" ht="17.25" customHeight="1">
      <c r="B87" s="31" t="s">
        <v>65</v>
      </c>
      <c r="C87" s="32"/>
      <c r="D87" s="32"/>
      <c r="E87" s="32"/>
      <c r="F87" s="32"/>
      <c r="G87" s="32"/>
      <c r="H87" s="32"/>
      <c r="I87" s="33"/>
      <c r="J87" s="32"/>
      <c r="N87" s="5"/>
    </row>
    <row r="88" spans="2:10" ht="17.25" customHeight="1">
      <c r="B88" s="24" t="s">
        <v>66</v>
      </c>
      <c r="C88" s="32"/>
      <c r="D88" s="32"/>
      <c r="E88" s="32"/>
      <c r="F88" s="32"/>
      <c r="G88" s="32"/>
      <c r="H88" s="32"/>
      <c r="I88" s="34"/>
      <c r="J88" s="32"/>
    </row>
    <row r="89" spans="2:10" ht="17.25" customHeight="1" thickBot="1">
      <c r="B89" s="35" t="s">
        <v>67</v>
      </c>
      <c r="C89" s="48">
        <f>C86</f>
        <v>-1513317</v>
      </c>
      <c r="D89" s="48">
        <f>D86</f>
        <v>-333338</v>
      </c>
      <c r="E89" s="48">
        <v>0</v>
      </c>
      <c r="F89" s="48">
        <f>F86</f>
        <v>-1846655</v>
      </c>
      <c r="G89" s="48">
        <f>G86</f>
        <v>-115258</v>
      </c>
      <c r="H89" s="48">
        <f>H86</f>
        <v>-19873</v>
      </c>
      <c r="I89" s="48">
        <f>I86</f>
        <v>-1981786</v>
      </c>
      <c r="J89" s="36"/>
    </row>
    <row r="90" spans="2:10" ht="17.25" customHeight="1" thickTop="1">
      <c r="B90" s="37" t="s">
        <v>68</v>
      </c>
      <c r="C90" s="30"/>
      <c r="D90" s="30"/>
      <c r="E90" s="30"/>
      <c r="F90" s="30"/>
      <c r="G90" s="30"/>
      <c r="H90" s="30"/>
      <c r="I90" s="38"/>
      <c r="J90" s="30"/>
    </row>
    <row r="91" spans="2:10" ht="17.25" customHeight="1">
      <c r="B91" s="24" t="s">
        <v>69</v>
      </c>
      <c r="C91" s="32"/>
      <c r="D91" s="32"/>
      <c r="E91" s="32"/>
      <c r="F91" s="32"/>
      <c r="G91" s="32"/>
      <c r="H91" s="32"/>
      <c r="I91" s="39"/>
      <c r="J91" s="32"/>
    </row>
    <row r="92" spans="2:10" ht="15.75" customHeight="1">
      <c r="B92" s="24" t="s">
        <v>104</v>
      </c>
      <c r="C92" s="32">
        <v>736380</v>
      </c>
      <c r="D92" s="32"/>
      <c r="E92" s="32"/>
      <c r="F92" s="40">
        <f>C92+D92</f>
        <v>736380</v>
      </c>
      <c r="G92" s="32"/>
      <c r="H92" s="32">
        <v>163620</v>
      </c>
      <c r="I92" s="33">
        <f>F92+G92+H92</f>
        <v>900000</v>
      </c>
      <c r="J92" s="32"/>
    </row>
    <row r="93" spans="2:10" ht="15.75" customHeight="1">
      <c r="B93" s="24" t="s">
        <v>70</v>
      </c>
      <c r="C93" s="32"/>
      <c r="D93" s="32"/>
      <c r="E93" s="32"/>
      <c r="F93" s="32"/>
      <c r="G93" s="32"/>
      <c r="H93" s="32"/>
      <c r="I93" s="33"/>
      <c r="J93" s="32"/>
    </row>
    <row r="94" spans="2:10" ht="15.75" customHeight="1">
      <c r="B94" s="24"/>
      <c r="C94" s="32"/>
      <c r="D94" s="32"/>
      <c r="E94" s="32"/>
      <c r="F94" s="40"/>
      <c r="G94" s="32"/>
      <c r="H94" s="32"/>
      <c r="I94" s="33"/>
      <c r="J94" s="32"/>
    </row>
    <row r="95" spans="2:10" ht="17.25" customHeight="1" thickBot="1">
      <c r="B95" s="35" t="s">
        <v>71</v>
      </c>
      <c r="C95" s="36">
        <v>736380</v>
      </c>
      <c r="D95" s="36"/>
      <c r="E95" s="36"/>
      <c r="F95" s="104">
        <f>C95+D95</f>
        <v>736380</v>
      </c>
      <c r="G95" s="36"/>
      <c r="H95" s="36">
        <v>163620</v>
      </c>
      <c r="I95" s="105">
        <f>F95+G95+H95</f>
        <v>900000</v>
      </c>
      <c r="J95" s="36"/>
    </row>
    <row r="96" spans="2:10" ht="18" customHeight="1" thickTop="1">
      <c r="B96" s="29"/>
      <c r="C96" s="30"/>
      <c r="D96" s="30"/>
      <c r="E96" s="30"/>
      <c r="F96" s="61"/>
      <c r="G96" s="30"/>
      <c r="H96" s="30"/>
      <c r="I96" s="22"/>
      <c r="J96" s="30"/>
    </row>
    <row r="97" spans="2:10" ht="18" customHeight="1">
      <c r="B97" s="24" t="s">
        <v>101</v>
      </c>
      <c r="C97" s="49">
        <f>C89+C95</f>
        <v>-776937</v>
      </c>
      <c r="D97" s="49">
        <f>D89+D95</f>
        <v>-333338</v>
      </c>
      <c r="E97" s="32"/>
      <c r="F97" s="49">
        <f>F89+F95</f>
        <v>-1110275</v>
      </c>
      <c r="G97" s="49">
        <f>G89+G95</f>
        <v>-115258</v>
      </c>
      <c r="H97" s="49">
        <f>H89+H95</f>
        <v>143747</v>
      </c>
      <c r="I97" s="49">
        <f>I89+I95</f>
        <v>-1081786</v>
      </c>
      <c r="J97" s="32"/>
    </row>
    <row r="98" spans="2:10" ht="15.75" customHeight="1">
      <c r="B98" s="24" t="s">
        <v>72</v>
      </c>
      <c r="C98" s="32">
        <v>25294697</v>
      </c>
      <c r="D98" s="32">
        <v>8839526</v>
      </c>
      <c r="E98" s="32"/>
      <c r="F98" s="32">
        <v>34134223</v>
      </c>
      <c r="G98" s="32">
        <v>407326</v>
      </c>
      <c r="H98" s="32">
        <v>7013496</v>
      </c>
      <c r="I98" s="33">
        <f>F98+G98+H98</f>
        <v>41555045</v>
      </c>
      <c r="J98" s="32"/>
    </row>
    <row r="99" spans="2:10" ht="15.75" customHeight="1" thickBot="1">
      <c r="B99" s="35" t="s">
        <v>73</v>
      </c>
      <c r="C99" s="36">
        <f>C97+C98</f>
        <v>24517760</v>
      </c>
      <c r="D99" s="36">
        <f>D97+D98</f>
        <v>8506188</v>
      </c>
      <c r="E99" s="36"/>
      <c r="F99" s="36">
        <f>SUM(C99:D99)</f>
        <v>33023948</v>
      </c>
      <c r="G99" s="36">
        <f>G97+G98</f>
        <v>292068</v>
      </c>
      <c r="H99" s="36">
        <f>H97+H98</f>
        <v>7157243</v>
      </c>
      <c r="I99" s="33">
        <f>F99+G99+H99</f>
        <v>40473259</v>
      </c>
      <c r="J99" s="36"/>
    </row>
    <row r="100" spans="2:10" ht="15.75" customHeight="1" thickTop="1">
      <c r="B100" s="13" t="s">
        <v>74</v>
      </c>
      <c r="C100" s="30"/>
      <c r="D100" s="30"/>
      <c r="E100" s="30"/>
      <c r="F100" s="30"/>
      <c r="G100" s="30"/>
      <c r="H100" s="30"/>
      <c r="I100" s="42">
        <v>0</v>
      </c>
      <c r="J100" s="30"/>
    </row>
    <row r="101" spans="2:10" ht="15.75" customHeight="1">
      <c r="B101" s="24" t="s">
        <v>75</v>
      </c>
      <c r="C101" s="30"/>
      <c r="D101" s="30"/>
      <c r="E101" s="30"/>
      <c r="F101" s="30"/>
      <c r="G101" s="30"/>
      <c r="H101" s="30"/>
      <c r="I101" s="34">
        <v>0</v>
      </c>
      <c r="J101" s="30"/>
    </row>
    <row r="102" spans="2:10" ht="15.75" customHeight="1">
      <c r="B102" s="24" t="s">
        <v>76</v>
      </c>
      <c r="C102" s="30"/>
      <c r="D102" s="30"/>
      <c r="E102" s="30"/>
      <c r="F102" s="30"/>
      <c r="G102" s="30"/>
      <c r="H102" s="30"/>
      <c r="I102" s="39"/>
      <c r="J102" s="30"/>
    </row>
    <row r="103" spans="2:10" ht="15.75" customHeight="1">
      <c r="B103" s="24" t="s">
        <v>77</v>
      </c>
      <c r="C103" s="30"/>
      <c r="D103" s="30"/>
      <c r="E103" s="30"/>
      <c r="F103" s="30"/>
      <c r="G103" s="30"/>
      <c r="H103" s="30"/>
      <c r="I103" s="34">
        <v>0</v>
      </c>
      <c r="J103" s="30"/>
    </row>
    <row r="104" spans="2:10" ht="17.25" customHeight="1" thickBot="1">
      <c r="B104" s="35" t="s">
        <v>78</v>
      </c>
      <c r="C104" s="36"/>
      <c r="D104" s="36"/>
      <c r="E104" s="36"/>
      <c r="F104" s="36"/>
      <c r="G104" s="36"/>
      <c r="H104" s="43">
        <v>0</v>
      </c>
      <c r="I104" s="44">
        <v>0</v>
      </c>
      <c r="J104" s="36"/>
    </row>
    <row r="105" spans="2:10" ht="17.25" customHeight="1" thickTop="1">
      <c r="B105" s="45" t="s">
        <v>79</v>
      </c>
      <c r="C105" s="99">
        <f aca="true" t="shared" si="12" ref="C105:I105">C99</f>
        <v>24517760</v>
      </c>
      <c r="D105" s="99">
        <f t="shared" si="12"/>
        <v>8506188</v>
      </c>
      <c r="E105" s="99">
        <f t="shared" si="12"/>
        <v>0</v>
      </c>
      <c r="F105" s="99">
        <f t="shared" si="12"/>
        <v>33023948</v>
      </c>
      <c r="G105" s="99">
        <f t="shared" si="12"/>
        <v>292068</v>
      </c>
      <c r="H105" s="99">
        <f t="shared" si="12"/>
        <v>7157243</v>
      </c>
      <c r="I105" s="99">
        <f t="shared" si="12"/>
        <v>40473259</v>
      </c>
      <c r="J105" s="80"/>
    </row>
    <row r="106" spans="2:10" ht="18" customHeight="1" thickBot="1">
      <c r="B106" s="46"/>
      <c r="C106" s="81"/>
      <c r="D106" s="81"/>
      <c r="E106" s="81"/>
      <c r="F106" s="81"/>
      <c r="G106" s="81"/>
      <c r="H106" s="81"/>
      <c r="I106" s="82"/>
      <c r="J106" s="81"/>
    </row>
    <row r="107" spans="2:10" ht="24" customHeight="1">
      <c r="B107" s="113" t="s">
        <v>105</v>
      </c>
      <c r="C107" s="113"/>
      <c r="D107" s="113"/>
      <c r="E107" s="113"/>
      <c r="F107" s="113"/>
      <c r="G107" s="113"/>
      <c r="H107" s="113"/>
      <c r="I107" s="113"/>
      <c r="J107" s="113"/>
    </row>
  </sheetData>
  <sheetProtection/>
  <mergeCells count="4">
    <mergeCell ref="C2:D2"/>
    <mergeCell ref="B4:K4"/>
    <mergeCell ref="B5:K5"/>
    <mergeCell ref="B107:J107"/>
  </mergeCells>
  <printOptions/>
  <pageMargins left="0" right="0" top="0.2755905511811024" bottom="0.4724409448818898" header="0.1968503937007874" footer="0.1968503937007874"/>
  <pageSetup horizontalDpi="600" verticalDpi="600" orientation="portrait" paperSize="9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益子文夫</dc:creator>
  <cp:keywords/>
  <dc:description/>
  <cp:lastModifiedBy>user</cp:lastModifiedBy>
  <cp:lastPrinted>2017-04-19T04:47:57Z</cp:lastPrinted>
  <dcterms:created xsi:type="dcterms:W3CDTF">2011-03-23T00:28:03Z</dcterms:created>
  <dcterms:modified xsi:type="dcterms:W3CDTF">2017-04-19T04:49:36Z</dcterms:modified>
  <cp:category/>
  <cp:version/>
  <cp:contentType/>
  <cp:contentStatus/>
</cp:coreProperties>
</file>