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1\Desktop\第51回\"/>
    </mc:Choice>
  </mc:AlternateContent>
  <xr:revisionPtr revIDLastSave="0" documentId="13_ncr:1_{61D2CB03-8D02-4B11-8385-F806D76FF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02年度" sheetId="27" r:id="rId1"/>
  </sheets>
  <definedNames>
    <definedName name="_xlnm.Print_Area" localSheetId="0">'R02年度'!$A$2:$K$109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6" i="27" l="1"/>
  <c r="F16" i="27"/>
  <c r="H97" i="27"/>
  <c r="E97" i="27"/>
  <c r="D97" i="27"/>
  <c r="C97" i="27"/>
  <c r="G97" i="27"/>
  <c r="F47" i="27"/>
  <c r="F30" i="27"/>
  <c r="I83" i="27" l="1"/>
  <c r="F57" i="27"/>
  <c r="I57" i="27" s="1"/>
  <c r="C23" i="27"/>
  <c r="G17" i="27"/>
  <c r="I34" i="27"/>
  <c r="I33" i="27"/>
  <c r="E31" i="27"/>
  <c r="C31" i="27"/>
  <c r="D31" i="27"/>
  <c r="G31" i="27"/>
  <c r="H31" i="27"/>
  <c r="H15" i="27"/>
  <c r="I84" i="27"/>
  <c r="I67" i="27"/>
  <c r="F59" i="27"/>
  <c r="I59" i="27" s="1"/>
  <c r="D21" i="27"/>
  <c r="E21" i="27"/>
  <c r="G21" i="27"/>
  <c r="H21" i="27"/>
  <c r="C21" i="27"/>
  <c r="F100" i="27"/>
  <c r="I100" i="27" s="1"/>
  <c r="D17" i="27"/>
  <c r="E17" i="27"/>
  <c r="H17" i="27"/>
  <c r="C17" i="27"/>
  <c r="F58" i="27"/>
  <c r="I58" i="27" s="1"/>
  <c r="F50" i="27"/>
  <c r="I50" i="27" s="1"/>
  <c r="H64" i="27"/>
  <c r="F96" i="27"/>
  <c r="I96" i="27" s="1"/>
  <c r="D93" i="27"/>
  <c r="D95" i="27"/>
  <c r="C95" i="27"/>
  <c r="C93" i="27"/>
  <c r="F44" i="27"/>
  <c r="I44" i="27" s="1"/>
  <c r="F45" i="27"/>
  <c r="I45" i="27" s="1"/>
  <c r="C40" i="27"/>
  <c r="C87" i="27" s="1"/>
  <c r="D40" i="27"/>
  <c r="D87" i="27" s="1"/>
  <c r="E40" i="27"/>
  <c r="E87" i="27" s="1"/>
  <c r="G40" i="27"/>
  <c r="G87" i="27" s="1"/>
  <c r="H40" i="27"/>
  <c r="C13" i="27"/>
  <c r="D13" i="27"/>
  <c r="F14" i="27"/>
  <c r="F13" i="27" s="1"/>
  <c r="F60" i="27"/>
  <c r="I60" i="27" s="1"/>
  <c r="F94" i="27"/>
  <c r="H13" i="27"/>
  <c r="E107" i="27"/>
  <c r="I80" i="27"/>
  <c r="I79" i="27"/>
  <c r="I78" i="27"/>
  <c r="I77" i="27"/>
  <c r="I76" i="27"/>
  <c r="I75" i="27"/>
  <c r="I74" i="27"/>
  <c r="I73" i="27"/>
  <c r="I72" i="27"/>
  <c r="I71" i="27"/>
  <c r="I70" i="27"/>
  <c r="I69" i="27"/>
  <c r="I85" i="27"/>
  <c r="I82" i="27"/>
  <c r="I81" i="27"/>
  <c r="I68" i="27"/>
  <c r="I66" i="27"/>
  <c r="I65" i="27"/>
  <c r="F56" i="27"/>
  <c r="I56" i="27" s="1"/>
  <c r="F55" i="27"/>
  <c r="I55" i="27" s="1"/>
  <c r="F54" i="27"/>
  <c r="I54" i="27" s="1"/>
  <c r="F53" i="27"/>
  <c r="I53" i="27" s="1"/>
  <c r="F52" i="27"/>
  <c r="I52" i="27" s="1"/>
  <c r="F51" i="27"/>
  <c r="I51" i="27" s="1"/>
  <c r="F49" i="27"/>
  <c r="I49" i="27" s="1"/>
  <c r="F48" i="27"/>
  <c r="I48" i="27" s="1"/>
  <c r="I47" i="27"/>
  <c r="F46" i="27"/>
  <c r="I46" i="27" s="1"/>
  <c r="F43" i="27"/>
  <c r="I43" i="27" s="1"/>
  <c r="F42" i="27"/>
  <c r="I42" i="27" s="1"/>
  <c r="F41" i="27"/>
  <c r="I41" i="27" s="1"/>
  <c r="F35" i="27"/>
  <c r="I35" i="27" s="1"/>
  <c r="F32" i="27"/>
  <c r="I32" i="27" s="1"/>
  <c r="I30" i="27"/>
  <c r="F29" i="27"/>
  <c r="I29" i="27" s="1"/>
  <c r="F28" i="27"/>
  <c r="I28" i="27" s="1"/>
  <c r="F27" i="27"/>
  <c r="I27" i="27" s="1"/>
  <c r="F26" i="27"/>
  <c r="I26" i="27" s="1"/>
  <c r="F25" i="27"/>
  <c r="I25" i="27" s="1"/>
  <c r="F24" i="27"/>
  <c r="H23" i="27"/>
  <c r="G23" i="27"/>
  <c r="E23" i="27"/>
  <c r="D23" i="27"/>
  <c r="F22" i="27"/>
  <c r="F21" i="27" s="1"/>
  <c r="F20" i="27"/>
  <c r="I20" i="27" s="1"/>
  <c r="F19" i="27"/>
  <c r="I19" i="27" s="1"/>
  <c r="F18" i="27"/>
  <c r="I18" i="27" s="1"/>
  <c r="I94" i="27" l="1"/>
  <c r="F97" i="27"/>
  <c r="I97" i="27" s="1"/>
  <c r="I31" i="27"/>
  <c r="F95" i="27"/>
  <c r="I95" i="27" s="1"/>
  <c r="E37" i="27"/>
  <c r="E88" i="27" s="1"/>
  <c r="F93" i="27"/>
  <c r="H87" i="27"/>
  <c r="F31" i="27"/>
  <c r="I64" i="27"/>
  <c r="F40" i="27"/>
  <c r="F87" i="27" s="1"/>
  <c r="I40" i="27"/>
  <c r="G37" i="27"/>
  <c r="G88" i="27" s="1"/>
  <c r="G91" i="27" s="1"/>
  <c r="G99" i="27" s="1"/>
  <c r="G101" i="27" s="1"/>
  <c r="G107" i="27" s="1"/>
  <c r="F23" i="27"/>
  <c r="I22" i="27"/>
  <c r="I21" i="27" s="1"/>
  <c r="H37" i="27"/>
  <c r="I24" i="27"/>
  <c r="I23" i="27" s="1"/>
  <c r="F17" i="27"/>
  <c r="I17" i="27"/>
  <c r="I14" i="27"/>
  <c r="I13" i="27" s="1"/>
  <c r="H88" i="27" l="1"/>
  <c r="H91" i="27" s="1"/>
  <c r="I87" i="27"/>
  <c r="C15" i="27"/>
  <c r="C37" i="27" s="1"/>
  <c r="C88" i="27" s="1"/>
  <c r="C91" i="27" s="1"/>
  <c r="C99" i="27" s="1"/>
  <c r="C101" i="27" s="1"/>
  <c r="D15" i="27"/>
  <c r="D37" i="27" s="1"/>
  <c r="D88" i="27" s="1"/>
  <c r="D91" i="27" s="1"/>
  <c r="D99" i="27" s="1"/>
  <c r="D101" i="27" s="1"/>
  <c r="D107" i="27" s="1"/>
  <c r="H99" i="27" l="1"/>
  <c r="H101" i="27" s="1"/>
  <c r="H107" i="27" s="1"/>
  <c r="F15" i="27"/>
  <c r="F37" i="27" s="1"/>
  <c r="C107" i="27"/>
  <c r="F101" i="27"/>
  <c r="I15" i="27" l="1"/>
  <c r="F88" i="27"/>
  <c r="F91" i="27" s="1"/>
  <c r="F99" i="27" s="1"/>
  <c r="F107" i="27"/>
  <c r="I101" i="27"/>
  <c r="I107" i="27" s="1"/>
  <c r="I37" i="27" l="1"/>
  <c r="I88" i="27" s="1"/>
  <c r="I91" i="27" s="1"/>
  <c r="I99" i="27" s="1"/>
</calcChain>
</file>

<file path=xl/sharedStrings.xml><?xml version="1.0" encoding="utf-8"?>
<sst xmlns="http://schemas.openxmlformats.org/spreadsheetml/2006/main" count="114" uniqueCount="105">
  <si>
    <t>科　　　目</t>
    <rPh sb="0" eb="1">
      <t>カ</t>
    </rPh>
    <rPh sb="4" eb="5">
      <t>メ</t>
    </rPh>
    <phoneticPr fontId="2"/>
  </si>
  <si>
    <t>　　　給料手当</t>
    <rPh sb="3" eb="5">
      <t>キュウリョウ</t>
    </rPh>
    <rPh sb="5" eb="7">
      <t>テアテ</t>
    </rPh>
    <phoneticPr fontId="2"/>
  </si>
  <si>
    <t>　　　福利厚生費</t>
    <rPh sb="3" eb="5">
      <t>フクリ</t>
    </rPh>
    <rPh sb="5" eb="8">
      <t>コウセイヒ</t>
    </rPh>
    <phoneticPr fontId="2"/>
  </si>
  <si>
    <t>　　　旅費交通費</t>
    <rPh sb="3" eb="5">
      <t>リョヒ</t>
    </rPh>
    <rPh sb="5" eb="8">
      <t>コウツウヒ</t>
    </rPh>
    <phoneticPr fontId="2"/>
  </si>
  <si>
    <t>　　　通信運搬費</t>
    <rPh sb="3" eb="5">
      <t>ツウシン</t>
    </rPh>
    <rPh sb="5" eb="7">
      <t>ウンパン</t>
    </rPh>
    <rPh sb="7" eb="8">
      <t>ヒ</t>
    </rPh>
    <phoneticPr fontId="2"/>
  </si>
  <si>
    <t>　　　印刷製本費</t>
    <rPh sb="3" eb="5">
      <t>インサツ</t>
    </rPh>
    <rPh sb="5" eb="7">
      <t>セイホン</t>
    </rPh>
    <rPh sb="7" eb="8">
      <t>ヒ</t>
    </rPh>
    <phoneticPr fontId="2"/>
  </si>
  <si>
    <t>　　　賃借料</t>
    <rPh sb="3" eb="5">
      <t>チンシャク</t>
    </rPh>
    <rPh sb="5" eb="6">
      <t>リョウ</t>
    </rPh>
    <phoneticPr fontId="2"/>
  </si>
  <si>
    <t>　　　報償費</t>
    <rPh sb="3" eb="5">
      <t>ホウショウ</t>
    </rPh>
    <rPh sb="5" eb="6">
      <t>ヒ</t>
    </rPh>
    <phoneticPr fontId="2"/>
  </si>
  <si>
    <t>　　　保険料</t>
    <rPh sb="3" eb="5">
      <t>ホケン</t>
    </rPh>
    <rPh sb="5" eb="6">
      <t>リョウ</t>
    </rPh>
    <phoneticPr fontId="2"/>
  </si>
  <si>
    <t>　　　租税公課</t>
    <rPh sb="3" eb="5">
      <t>ソゼイ</t>
    </rPh>
    <rPh sb="5" eb="7">
      <t>コウカ</t>
    </rPh>
    <phoneticPr fontId="2"/>
  </si>
  <si>
    <t>公１</t>
    <phoneticPr fontId="2"/>
  </si>
  <si>
    <t>公２</t>
    <phoneticPr fontId="2"/>
  </si>
  <si>
    <t>共通</t>
    <phoneticPr fontId="2"/>
  </si>
  <si>
    <t>小　計</t>
    <phoneticPr fontId="2"/>
  </si>
  <si>
    <t>共益事業</t>
    <phoneticPr fontId="2"/>
  </si>
  <si>
    <t>法　人</t>
    <phoneticPr fontId="2"/>
  </si>
  <si>
    <t>合　計</t>
    <phoneticPr fontId="2"/>
  </si>
  <si>
    <t>備　考</t>
    <phoneticPr fontId="2"/>
  </si>
  <si>
    <t>Ⅰ　一般正味財産増減の部</t>
    <rPh sb="2" eb="4">
      <t>イッパン</t>
    </rPh>
    <rPh sb="4" eb="6">
      <t>ショウミ</t>
    </rPh>
    <rPh sb="6" eb="8">
      <t>ザイサン</t>
    </rPh>
    <rPh sb="8" eb="10">
      <t>ゾウゲン</t>
    </rPh>
    <rPh sb="11" eb="12">
      <t>ブ</t>
    </rPh>
    <phoneticPr fontId="2"/>
  </si>
  <si>
    <t>Ⅰ経営増減の部　</t>
    <phoneticPr fontId="2"/>
  </si>
  <si>
    <t>　（1）経営収益</t>
    <phoneticPr fontId="2"/>
  </si>
  <si>
    <t>基本財産運用益</t>
    <phoneticPr fontId="2"/>
  </si>
  <si>
    <t>　　　基本財産受取利息</t>
    <phoneticPr fontId="2"/>
  </si>
  <si>
    <t>特定資産運用益</t>
    <phoneticPr fontId="2"/>
  </si>
  <si>
    <t>　　　特定資産受取利息　</t>
    <phoneticPr fontId="2"/>
  </si>
  <si>
    <t>　受取入会金</t>
    <rPh sb="3" eb="6">
      <t>ニュウカイキン</t>
    </rPh>
    <phoneticPr fontId="2"/>
  </si>
  <si>
    <t>　　　受取入会金</t>
    <rPh sb="5" eb="8">
      <t>ニュウカイキン</t>
    </rPh>
    <phoneticPr fontId="2"/>
  </si>
  <si>
    <t>　受取会費</t>
    <rPh sb="3" eb="5">
      <t>カイヒ</t>
    </rPh>
    <phoneticPr fontId="2"/>
  </si>
  <si>
    <t>　事業収益</t>
    <rPh sb="1" eb="3">
      <t>ジギョウ</t>
    </rPh>
    <rPh sb="3" eb="5">
      <t>シュウエキ</t>
    </rPh>
    <phoneticPr fontId="2"/>
  </si>
  <si>
    <t>　受取委託金</t>
    <rPh sb="1" eb="3">
      <t>ウケトリ</t>
    </rPh>
    <rPh sb="3" eb="5">
      <t>イタク</t>
    </rPh>
    <rPh sb="5" eb="6">
      <t>キン</t>
    </rPh>
    <phoneticPr fontId="2"/>
  </si>
  <si>
    <t>　雑収益</t>
    <phoneticPr fontId="2"/>
  </si>
  <si>
    <t>　　　受取利息</t>
    <phoneticPr fontId="2"/>
  </si>
  <si>
    <t>経常収益計</t>
    <phoneticPr fontId="2"/>
  </si>
  <si>
    <t>　(２）経常費用</t>
    <rPh sb="4" eb="6">
      <t>ケイジョウ</t>
    </rPh>
    <rPh sb="6" eb="8">
      <t>ヒヨウ</t>
    </rPh>
    <phoneticPr fontId="2"/>
  </si>
  <si>
    <t>　①事業費</t>
    <rPh sb="2" eb="5">
      <t>ジギョウヒ</t>
    </rPh>
    <phoneticPr fontId="2"/>
  </si>
  <si>
    <t>　　　賃金（通勤手当含む）</t>
    <rPh sb="3" eb="5">
      <t>チンギン</t>
    </rPh>
    <rPh sb="6" eb="8">
      <t>ツウキン</t>
    </rPh>
    <rPh sb="8" eb="10">
      <t>テアテ</t>
    </rPh>
    <rPh sb="10" eb="11">
      <t>フク</t>
    </rPh>
    <phoneticPr fontId="2"/>
  </si>
  <si>
    <t>　　　退職給付費用</t>
    <rPh sb="3" eb="5">
      <t>タイショク</t>
    </rPh>
    <rPh sb="5" eb="7">
      <t>キュウフ</t>
    </rPh>
    <phoneticPr fontId="2"/>
  </si>
  <si>
    <t>　　　減価償却費</t>
    <phoneticPr fontId="2"/>
  </si>
  <si>
    <t>　　　光熱水費</t>
    <rPh sb="3" eb="5">
      <t>コウネツ</t>
    </rPh>
    <rPh sb="5" eb="6">
      <t>ミズ</t>
    </rPh>
    <rPh sb="6" eb="7">
      <t>ヒ</t>
    </rPh>
    <phoneticPr fontId="2"/>
  </si>
  <si>
    <t>　　　会場借上料</t>
    <rPh sb="3" eb="5">
      <t>カイジョウ</t>
    </rPh>
    <rPh sb="5" eb="6">
      <t>カ</t>
    </rPh>
    <rPh sb="6" eb="7">
      <t>ア</t>
    </rPh>
    <rPh sb="7" eb="8">
      <t>リョウ</t>
    </rPh>
    <phoneticPr fontId="2"/>
  </si>
  <si>
    <t>　②　管理費</t>
    <rPh sb="3" eb="5">
      <t>カンリ</t>
    </rPh>
    <rPh sb="5" eb="6">
      <t>ヒ</t>
    </rPh>
    <phoneticPr fontId="2"/>
  </si>
  <si>
    <t>　　給料手当</t>
    <rPh sb="2" eb="4">
      <t>キュウリョウ</t>
    </rPh>
    <rPh sb="4" eb="6">
      <t>テアテ</t>
    </rPh>
    <phoneticPr fontId="2"/>
  </si>
  <si>
    <t>　　福利厚生費</t>
    <rPh sb="2" eb="4">
      <t>フクリ</t>
    </rPh>
    <rPh sb="4" eb="7">
      <t>コウセイヒ</t>
    </rPh>
    <phoneticPr fontId="2"/>
  </si>
  <si>
    <t>　　旅費交通費</t>
    <rPh sb="2" eb="4">
      <t>リョヒ</t>
    </rPh>
    <rPh sb="4" eb="7">
      <t>コウツウヒ</t>
    </rPh>
    <phoneticPr fontId="2"/>
  </si>
  <si>
    <t>　　通信運搬費</t>
    <rPh sb="2" eb="4">
      <t>ツウシン</t>
    </rPh>
    <rPh sb="4" eb="6">
      <t>ウンパン</t>
    </rPh>
    <rPh sb="6" eb="7">
      <t>ヒ</t>
    </rPh>
    <phoneticPr fontId="2"/>
  </si>
  <si>
    <t>　　減価償却費</t>
    <phoneticPr fontId="2"/>
  </si>
  <si>
    <t>　　消耗品費</t>
    <rPh sb="2" eb="4">
      <t>ショウモウ</t>
    </rPh>
    <rPh sb="4" eb="5">
      <t>ヒン</t>
    </rPh>
    <rPh sb="5" eb="6">
      <t>ヒ</t>
    </rPh>
    <phoneticPr fontId="2"/>
  </si>
  <si>
    <t>　　修繕費</t>
    <phoneticPr fontId="2"/>
  </si>
  <si>
    <t>　　印刷製本費</t>
    <rPh sb="2" eb="4">
      <t>インサツ</t>
    </rPh>
    <rPh sb="4" eb="6">
      <t>セイホン</t>
    </rPh>
    <rPh sb="6" eb="7">
      <t>ヒ</t>
    </rPh>
    <phoneticPr fontId="2"/>
  </si>
  <si>
    <t>　　賃借料</t>
    <rPh sb="2" eb="4">
      <t>チンシャク</t>
    </rPh>
    <rPh sb="4" eb="5">
      <t>リョウ</t>
    </rPh>
    <phoneticPr fontId="2"/>
  </si>
  <si>
    <t>　　会場借上料</t>
    <rPh sb="2" eb="4">
      <t>カイジョウ</t>
    </rPh>
    <rPh sb="4" eb="6">
      <t>カリア</t>
    </rPh>
    <rPh sb="6" eb="7">
      <t>リョウ</t>
    </rPh>
    <phoneticPr fontId="2"/>
  </si>
  <si>
    <t>　　報償費</t>
    <rPh sb="2" eb="4">
      <t>ホウショウ</t>
    </rPh>
    <rPh sb="4" eb="5">
      <t>ヒ</t>
    </rPh>
    <phoneticPr fontId="2"/>
  </si>
  <si>
    <t>　　保険料</t>
    <rPh sb="2" eb="4">
      <t>ホケン</t>
    </rPh>
    <rPh sb="4" eb="5">
      <t>リョウ</t>
    </rPh>
    <phoneticPr fontId="2"/>
  </si>
  <si>
    <t>　　租税公課</t>
    <rPh sb="2" eb="4">
      <t>ソゼイ</t>
    </rPh>
    <rPh sb="4" eb="6">
      <t>コウカ</t>
    </rPh>
    <phoneticPr fontId="2"/>
  </si>
  <si>
    <t>　　事務委託料</t>
    <rPh sb="2" eb="4">
      <t>ジム</t>
    </rPh>
    <rPh sb="4" eb="7">
      <t>イタクリョウ</t>
    </rPh>
    <phoneticPr fontId="2"/>
  </si>
  <si>
    <t>　　諸会費</t>
    <rPh sb="2" eb="3">
      <t>ショ</t>
    </rPh>
    <rPh sb="3" eb="5">
      <t>カイヒ</t>
    </rPh>
    <phoneticPr fontId="2"/>
  </si>
  <si>
    <t>　　交際費</t>
    <rPh sb="2" eb="5">
      <t>コウサイヒ</t>
    </rPh>
    <phoneticPr fontId="2"/>
  </si>
  <si>
    <t>経常費用計</t>
    <phoneticPr fontId="2"/>
  </si>
  <si>
    <t>　　　基本財産評価損益等</t>
    <phoneticPr fontId="2"/>
  </si>
  <si>
    <t>　　　評価損益等計</t>
    <rPh sb="3" eb="5">
      <t>ヒョウカ</t>
    </rPh>
    <rPh sb="5" eb="7">
      <t>ソンエキ</t>
    </rPh>
    <rPh sb="7" eb="8">
      <t>トウ</t>
    </rPh>
    <rPh sb="8" eb="9">
      <t>ケイ</t>
    </rPh>
    <phoneticPr fontId="2"/>
  </si>
  <si>
    <t>　　　当期経常増減額</t>
    <phoneticPr fontId="2"/>
  </si>
  <si>
    <t>　2　経常外増減の部</t>
    <phoneticPr fontId="2"/>
  </si>
  <si>
    <t>　　　（1）経常外収益</t>
    <rPh sb="6" eb="8">
      <t>ケイジョウ</t>
    </rPh>
    <rPh sb="8" eb="9">
      <t>ガイ</t>
    </rPh>
    <rPh sb="9" eb="11">
      <t>シュウエキ</t>
    </rPh>
    <phoneticPr fontId="2"/>
  </si>
  <si>
    <t>　　　（2）経常外費用</t>
    <rPh sb="6" eb="8">
      <t>ケイジョウ</t>
    </rPh>
    <rPh sb="8" eb="9">
      <t>ガイ</t>
    </rPh>
    <phoneticPr fontId="2"/>
  </si>
  <si>
    <t>　　当期経常外増減額</t>
    <rPh sb="4" eb="6">
      <t>ケイジョウ</t>
    </rPh>
    <rPh sb="6" eb="7">
      <t>ガイ</t>
    </rPh>
    <phoneticPr fontId="2"/>
  </si>
  <si>
    <t>　　一般正味財産期首残高</t>
    <rPh sb="2" eb="4">
      <t>イッパン</t>
    </rPh>
    <rPh sb="4" eb="6">
      <t>ショウミ</t>
    </rPh>
    <rPh sb="6" eb="8">
      <t>ザイサン</t>
    </rPh>
    <rPh sb="8" eb="9">
      <t>キ</t>
    </rPh>
    <rPh sb="9" eb="10">
      <t>シュ</t>
    </rPh>
    <rPh sb="10" eb="12">
      <t>ザンダカ</t>
    </rPh>
    <phoneticPr fontId="2"/>
  </si>
  <si>
    <t>　　一般正味財産期末残高</t>
    <rPh sb="2" eb="4">
      <t>イッパン</t>
    </rPh>
    <rPh sb="4" eb="6">
      <t>ショウミ</t>
    </rPh>
    <rPh sb="6" eb="8">
      <t>ザイサン</t>
    </rPh>
    <rPh sb="8" eb="9">
      <t>キ</t>
    </rPh>
    <rPh sb="10" eb="12">
      <t>ザンダカ</t>
    </rPh>
    <phoneticPr fontId="2"/>
  </si>
  <si>
    <t>Ⅱ　指定正味財産増減の部</t>
    <rPh sb="8" eb="10">
      <t>ゾウゲン</t>
    </rPh>
    <rPh sb="11" eb="12">
      <t>ブ</t>
    </rPh>
    <phoneticPr fontId="2"/>
  </si>
  <si>
    <t>　　一般正味財産への振替額</t>
    <phoneticPr fontId="2"/>
  </si>
  <si>
    <t>　　当期指定正味財産増減額</t>
    <rPh sb="6" eb="8">
      <t>ショウミ</t>
    </rPh>
    <rPh sb="8" eb="10">
      <t>ザイサン</t>
    </rPh>
    <rPh sb="10" eb="12">
      <t>ゾウゲン</t>
    </rPh>
    <phoneticPr fontId="2"/>
  </si>
  <si>
    <t>　　指定正味財産期首残高</t>
    <rPh sb="4" eb="6">
      <t>ショウミ</t>
    </rPh>
    <rPh sb="6" eb="8">
      <t>ザイサン</t>
    </rPh>
    <rPh sb="8" eb="9">
      <t>キ</t>
    </rPh>
    <rPh sb="9" eb="10">
      <t>シュ</t>
    </rPh>
    <rPh sb="10" eb="12">
      <t>ザンダカ</t>
    </rPh>
    <phoneticPr fontId="2"/>
  </si>
  <si>
    <t>　　指定正味財産期末残高</t>
    <rPh sb="4" eb="6">
      <t>ショウミ</t>
    </rPh>
    <rPh sb="6" eb="8">
      <t>ザイサン</t>
    </rPh>
    <rPh sb="8" eb="9">
      <t>キ</t>
    </rPh>
    <rPh sb="10" eb="12">
      <t>ザンダカ</t>
    </rPh>
    <phoneticPr fontId="2"/>
  </si>
  <si>
    <t>Ⅲ　正味財産期末残高　</t>
    <phoneticPr fontId="2"/>
  </si>
  <si>
    <t>　　光熱水費</t>
    <phoneticPr fontId="2"/>
  </si>
  <si>
    <t>　　　消耗品費</t>
    <rPh sb="3" eb="5">
      <t>ショウモウ</t>
    </rPh>
    <rPh sb="5" eb="6">
      <t>ヒン</t>
    </rPh>
    <rPh sb="6" eb="7">
      <t>ヒ</t>
    </rPh>
    <phoneticPr fontId="2"/>
  </si>
  <si>
    <t>　　賃金（通勤手当含む）</t>
    <rPh sb="2" eb="4">
      <t>チンギン</t>
    </rPh>
    <rPh sb="5" eb="7">
      <t>ツウキン</t>
    </rPh>
    <rPh sb="7" eb="9">
      <t>テアテ</t>
    </rPh>
    <rPh sb="9" eb="10">
      <t>フク</t>
    </rPh>
    <phoneticPr fontId="2"/>
  </si>
  <si>
    <t>評価損益等調整前当期増減額</t>
    <rPh sb="11" eb="12">
      <t>ゲン</t>
    </rPh>
    <phoneticPr fontId="2"/>
  </si>
  <si>
    <t>　　　県管理栄養士資質向上研修</t>
    <rPh sb="3" eb="4">
      <t>ケン</t>
    </rPh>
    <rPh sb="4" eb="6">
      <t>カンリ</t>
    </rPh>
    <rPh sb="6" eb="9">
      <t>エイヨウシ</t>
    </rPh>
    <rPh sb="9" eb="11">
      <t>シシツ</t>
    </rPh>
    <rPh sb="11" eb="13">
      <t>コウジョウ</t>
    </rPh>
    <rPh sb="13" eb="15">
      <t>ケンシュウ</t>
    </rPh>
    <phoneticPr fontId="2"/>
  </si>
  <si>
    <t>　　　会員受取会費</t>
    <rPh sb="3" eb="5">
      <t>カイイン</t>
    </rPh>
    <rPh sb="5" eb="7">
      <t>ウケトリ</t>
    </rPh>
    <rPh sb="7" eb="9">
      <t>カイヒ</t>
    </rPh>
    <phoneticPr fontId="2"/>
  </si>
  <si>
    <t>　　　賛助会員受取会費</t>
    <rPh sb="3" eb="5">
      <t>サンジョ</t>
    </rPh>
    <rPh sb="5" eb="7">
      <t>カイイン</t>
    </rPh>
    <rPh sb="9" eb="11">
      <t>カイヒ</t>
    </rPh>
    <phoneticPr fontId="2"/>
  </si>
  <si>
    <t>　　　学会員受取会員</t>
    <rPh sb="3" eb="6">
      <t>ガッカイイン</t>
    </rPh>
    <rPh sb="8" eb="10">
      <t>カイイン</t>
    </rPh>
    <phoneticPr fontId="2"/>
  </si>
  <si>
    <t>　　　研修事業収益</t>
    <rPh sb="3" eb="5">
      <t>ケンシュウ</t>
    </rPh>
    <rPh sb="5" eb="7">
      <t>ジギョウ</t>
    </rPh>
    <rPh sb="7" eb="9">
      <t>シュウエキ</t>
    </rPh>
    <phoneticPr fontId="2"/>
  </si>
  <si>
    <t>　　　県食生活栄養情報相談事業</t>
    <rPh sb="3" eb="4">
      <t>ケン</t>
    </rPh>
    <rPh sb="4" eb="5">
      <t>ショク</t>
    </rPh>
    <rPh sb="5" eb="7">
      <t>セイカツ</t>
    </rPh>
    <rPh sb="7" eb="9">
      <t>エイヨウ</t>
    </rPh>
    <rPh sb="9" eb="11">
      <t>ジョウホウ</t>
    </rPh>
    <rPh sb="11" eb="13">
      <t>ソウダン</t>
    </rPh>
    <rPh sb="13" eb="15">
      <t>ジギョウ</t>
    </rPh>
    <phoneticPr fontId="2"/>
  </si>
  <si>
    <t>　　　県ＣＫＤ専門研修</t>
    <rPh sb="3" eb="4">
      <t>ケン</t>
    </rPh>
    <rPh sb="7" eb="9">
      <t>センモン</t>
    </rPh>
    <rPh sb="9" eb="11">
      <t>ケンシュウ</t>
    </rPh>
    <phoneticPr fontId="2"/>
  </si>
  <si>
    <t>　　　県医療連携事業</t>
    <rPh sb="3" eb="4">
      <t>ケン</t>
    </rPh>
    <phoneticPr fontId="2"/>
  </si>
  <si>
    <t>　　　県栄養成分表示事業</t>
    <rPh sb="3" eb="4">
      <t>ケン</t>
    </rPh>
    <rPh sb="4" eb="6">
      <t>エイヨウ</t>
    </rPh>
    <rPh sb="6" eb="8">
      <t>セイブン</t>
    </rPh>
    <rPh sb="8" eb="10">
      <t>ヒョウジ</t>
    </rPh>
    <rPh sb="10" eb="12">
      <t>ジギョウ</t>
    </rPh>
    <phoneticPr fontId="2"/>
  </si>
  <si>
    <t>　　　日本栄養士会委託研修</t>
    <rPh sb="3" eb="5">
      <t>ニホン</t>
    </rPh>
    <rPh sb="5" eb="8">
      <t>エイヨウシ</t>
    </rPh>
    <rPh sb="8" eb="9">
      <t>カイ</t>
    </rPh>
    <rPh sb="9" eb="11">
      <t>イタク</t>
    </rPh>
    <rPh sb="11" eb="13">
      <t>ケンシュウ</t>
    </rPh>
    <phoneticPr fontId="2"/>
  </si>
  <si>
    <t>　　賞与引当金繰入額</t>
    <rPh sb="2" eb="4">
      <t>ショウヨ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</si>
  <si>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　　当期正味財産増減額</t>
    <rPh sb="4" eb="6">
      <t>ショウミ</t>
    </rPh>
    <rPh sb="6" eb="8">
      <t>ザイサン</t>
    </rPh>
    <rPh sb="8" eb="10">
      <t>ゾウゲン</t>
    </rPh>
    <phoneticPr fontId="2"/>
  </si>
  <si>
    <t>　　　　特定費用準備資金取崩収入</t>
    <rPh sb="4" eb="6">
      <t>トクテイ</t>
    </rPh>
    <rPh sb="6" eb="8">
      <t>ヒヨウ</t>
    </rPh>
    <rPh sb="8" eb="10">
      <t>ジュンビ</t>
    </rPh>
    <rPh sb="10" eb="12">
      <t>シキン</t>
    </rPh>
    <rPh sb="12" eb="14">
      <t>トリクズシ</t>
    </rPh>
    <rPh sb="14" eb="16">
      <t>シュウニュウ</t>
    </rPh>
    <phoneticPr fontId="2"/>
  </si>
  <si>
    <t>注）　「公１」は、「公衆衛生の向上に寄与する事業」をいい、「公２」は、「学術・技術の振興に寄与する事業」をいう。</t>
    <rPh sb="0" eb="1">
      <t>チュウ</t>
    </rPh>
    <rPh sb="4" eb="5">
      <t>コウ</t>
    </rPh>
    <rPh sb="10" eb="12">
      <t>コウシュウ</t>
    </rPh>
    <rPh sb="12" eb="14">
      <t>エイセイ</t>
    </rPh>
    <rPh sb="15" eb="17">
      <t>コウジョウ</t>
    </rPh>
    <rPh sb="18" eb="20">
      <t>キヨ</t>
    </rPh>
    <rPh sb="22" eb="24">
      <t>ジギョウ</t>
    </rPh>
    <rPh sb="30" eb="31">
      <t>コウ</t>
    </rPh>
    <rPh sb="36" eb="38">
      <t>ガクジュツ</t>
    </rPh>
    <rPh sb="39" eb="41">
      <t>ギジュツ</t>
    </rPh>
    <rPh sb="42" eb="44">
      <t>シンコウ</t>
    </rPh>
    <rPh sb="45" eb="47">
      <t>キヨ</t>
    </rPh>
    <rPh sb="49" eb="51">
      <t>ジギョウ</t>
    </rPh>
    <phoneticPr fontId="2"/>
  </si>
  <si>
    <t>　　　賞与引当金繰入額</t>
    <rPh sb="3" eb="5">
      <t>ショウヨ</t>
    </rPh>
    <rPh sb="5" eb="7">
      <t>ヒキアテ</t>
    </rPh>
    <rPh sb="7" eb="8">
      <t>キン</t>
    </rPh>
    <rPh sb="8" eb="10">
      <t>クリイレ</t>
    </rPh>
    <rPh sb="10" eb="11">
      <t>ガク</t>
    </rPh>
    <phoneticPr fontId="2"/>
  </si>
  <si>
    <t>　　　事務委託料</t>
    <rPh sb="3" eb="5">
      <t>ジム</t>
    </rPh>
    <rPh sb="5" eb="7">
      <t>イタク</t>
    </rPh>
    <rPh sb="7" eb="8">
      <t>リョウ</t>
    </rPh>
    <phoneticPr fontId="2"/>
  </si>
  <si>
    <t>正味財産増減計算書内訳</t>
    <phoneticPr fontId="2"/>
  </si>
  <si>
    <t>　　退職給付引当金繰入額</t>
    <rPh sb="2" eb="8">
      <t>タイショクキュウフヒキアテ</t>
    </rPh>
    <rPh sb="8" eb="9">
      <t>キン</t>
    </rPh>
    <rPh sb="9" eb="12">
      <t>クリイレガク</t>
    </rPh>
    <phoneticPr fontId="2"/>
  </si>
  <si>
    <t>　　　事務手数料</t>
    <rPh sb="3" eb="8">
      <t>ジムテスウリョウ</t>
    </rPh>
    <phoneticPr fontId="2"/>
  </si>
  <si>
    <t>　　　展示料収入</t>
    <rPh sb="3" eb="8">
      <t>テンジリョウシュウニュウ</t>
    </rPh>
    <phoneticPr fontId="2"/>
  </si>
  <si>
    <t>　　　雑収益</t>
    <rPh sb="3" eb="6">
      <t>ザツシュウエキ</t>
    </rPh>
    <phoneticPr fontId="2"/>
  </si>
  <si>
    <t>　　　諸会費</t>
    <rPh sb="3" eb="6">
      <t>ショカイヒ</t>
    </rPh>
    <phoneticPr fontId="2"/>
  </si>
  <si>
    <t>　　　 退職給付引当金繰入額</t>
    <rPh sb="4" eb="10">
      <t>タイショクキュウフヒキアテ</t>
    </rPh>
    <rPh sb="10" eb="11">
      <t>キン</t>
    </rPh>
    <rPh sb="11" eb="14">
      <t>クリイレガク</t>
    </rPh>
    <phoneticPr fontId="2"/>
  </si>
  <si>
    <t>　　　雑費</t>
    <rPh sb="3" eb="4">
      <t>ザツ</t>
    </rPh>
    <rPh sb="4" eb="5">
      <t>ヒ</t>
    </rPh>
    <phoneticPr fontId="2"/>
  </si>
  <si>
    <t>　　雑費</t>
    <rPh sb="2" eb="3">
      <t>ザツ</t>
    </rPh>
    <rPh sb="3" eb="4">
      <t>ヒ</t>
    </rPh>
    <phoneticPr fontId="2"/>
  </si>
  <si>
    <t>令和２年度</t>
    <rPh sb="0" eb="2">
      <t>レイワ</t>
    </rPh>
    <rPh sb="3" eb="5">
      <t>ネンド</t>
    </rPh>
    <rPh sb="4" eb="5">
      <t>ド</t>
    </rPh>
    <phoneticPr fontId="2"/>
  </si>
  <si>
    <t>　　　その他委託収入</t>
    <phoneticPr fontId="2"/>
  </si>
  <si>
    <t>　　　特定費用準備資金繰入額</t>
    <rPh sb="3" eb="5">
      <t>トクテイ</t>
    </rPh>
    <rPh sb="5" eb="7">
      <t>ヒヨウ</t>
    </rPh>
    <rPh sb="7" eb="9">
      <t>ジュンビ</t>
    </rPh>
    <rPh sb="9" eb="11">
      <t>シキン</t>
    </rPh>
    <rPh sb="11" eb="14">
      <t>クリイレガク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</si>
</sst>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_);[Red]\(#,##0\)"/>
    <numFmt numFmtId="179" formatCode="&quot;@&quot;#,##0_);[Red]\(&quot;@&quot;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i/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9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38" fontId="11" fillId="0" borderId="6" xfId="1" applyFont="1" applyBorder="1" applyAlignment="1">
      <alignment horizontal="right" vertical="center" shrinkToFit="1"/>
    </xf>
    <xf numFmtId="0" fontId="7" fillId="0" borderId="7" xfId="0" applyFont="1" applyBorder="1" applyAlignment="1">
      <alignment vertical="center" shrinkToFit="1"/>
    </xf>
    <xf numFmtId="38" fontId="11" fillId="0" borderId="8" xfId="1" applyFont="1" applyBorder="1" applyAlignment="1">
      <alignment horizontal="right"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7" fillId="0" borderId="7" xfId="0" applyFont="1" applyFill="1" applyBorder="1" applyAlignment="1">
      <alignment vertical="center" shrinkToFit="1"/>
    </xf>
    <xf numFmtId="38" fontId="11" fillId="0" borderId="9" xfId="1" applyFont="1" applyBorder="1" applyAlignment="1">
      <alignment horizontal="right" vertical="center" shrinkToFit="1"/>
    </xf>
    <xf numFmtId="38" fontId="11" fillId="0" borderId="9" xfId="1" applyFont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178" fontId="12" fillId="0" borderId="8" xfId="0" applyNumberFormat="1" applyFont="1" applyBorder="1" applyAlignment="1">
      <alignment vertical="center" shrinkToFit="1"/>
    </xf>
    <xf numFmtId="0" fontId="0" fillId="0" borderId="3" xfId="0" applyFill="1" applyBorder="1" applyAlignment="1">
      <alignment horizontal="left" vertical="center" shrinkToFit="1"/>
    </xf>
    <xf numFmtId="178" fontId="12" fillId="0" borderId="11" xfId="0" applyNumberFormat="1" applyFont="1" applyBorder="1" applyAlignment="1">
      <alignment vertical="center" shrinkToFit="1"/>
    </xf>
    <xf numFmtId="0" fontId="0" fillId="0" borderId="5" xfId="0" applyFill="1" applyBorder="1" applyAlignment="1">
      <alignment vertical="center" shrinkToFit="1"/>
    </xf>
    <xf numFmtId="178" fontId="12" fillId="0" borderId="6" xfId="0" applyNumberFormat="1" applyFont="1" applyBorder="1" applyAlignment="1">
      <alignment vertical="center" shrinkToFit="1"/>
    </xf>
    <xf numFmtId="0" fontId="0" fillId="0" borderId="10" xfId="0" applyFill="1" applyBorder="1" applyAlignment="1">
      <alignment horizontal="left" vertical="center" shrinkToFit="1"/>
    </xf>
    <xf numFmtId="38" fontId="12" fillId="0" borderId="11" xfId="1" applyFont="1" applyBorder="1" applyAlignment="1">
      <alignment horizontal="right" vertical="center" shrinkToFit="1"/>
    </xf>
    <xf numFmtId="38" fontId="11" fillId="0" borderId="11" xfId="1" applyFont="1" applyBorder="1" applyAlignment="1">
      <alignment horizontal="right" vertical="center" shrinkToFit="1"/>
    </xf>
    <xf numFmtId="176" fontId="11" fillId="0" borderId="6" xfId="0" applyNumberFormat="1" applyFont="1" applyBorder="1" applyAlignment="1">
      <alignment vertical="center" shrinkToFit="1"/>
    </xf>
    <xf numFmtId="0" fontId="7" fillId="0" borderId="10" xfId="0" applyFont="1" applyFill="1" applyBorder="1" applyAlignment="1">
      <alignment vertical="center" shrinkToFit="1"/>
    </xf>
    <xf numFmtId="0" fontId="7" fillId="0" borderId="14" xfId="0" applyFont="1" applyFill="1" applyBorder="1" applyAlignment="1">
      <alignment vertical="center" shrinkToFit="1"/>
    </xf>
    <xf numFmtId="177" fontId="12" fillId="0" borderId="8" xfId="0" applyNumberFormat="1" applyFont="1" applyBorder="1" applyAlignment="1">
      <alignment vertical="center" shrinkToFit="1"/>
    </xf>
    <xf numFmtId="177" fontId="12" fillId="0" borderId="6" xfId="0" applyNumberFormat="1" applyFont="1" applyBorder="1" applyAlignment="1">
      <alignment vertical="center" shrinkToFit="1"/>
    </xf>
    <xf numFmtId="177" fontId="12" fillId="0" borderId="11" xfId="0" applyNumberFormat="1" applyFont="1" applyBorder="1" applyAlignment="1">
      <alignment vertical="center" shrinkToFit="1"/>
    </xf>
    <xf numFmtId="38" fontId="11" fillId="0" borderId="8" xfId="1" applyFont="1" applyBorder="1" applyAlignment="1">
      <alignment horizontal="center" vertical="center" shrinkToFit="1"/>
    </xf>
    <xf numFmtId="38" fontId="12" fillId="2" borderId="11" xfId="1" applyFont="1" applyFill="1" applyBorder="1" applyAlignment="1">
      <alignment horizontal="right" vertical="center" shrinkToFit="1"/>
    </xf>
    <xf numFmtId="38" fontId="12" fillId="0" borderId="15" xfId="1" applyFont="1" applyBorder="1" applyAlignment="1">
      <alignment horizontal="right" vertical="center" shrinkToFit="1"/>
    </xf>
    <xf numFmtId="176" fontId="12" fillId="0" borderId="15" xfId="0" applyNumberFormat="1" applyFont="1" applyBorder="1" applyAlignment="1">
      <alignment vertical="center" shrinkToFit="1"/>
    </xf>
    <xf numFmtId="177" fontId="12" fillId="0" borderId="11" xfId="0" applyNumberFormat="1" applyFont="1" applyFill="1" applyBorder="1" applyAlignment="1">
      <alignment horizontal="right" vertical="center" shrinkToFit="1"/>
    </xf>
    <xf numFmtId="177" fontId="12" fillId="0" borderId="11" xfId="0" applyNumberFormat="1" applyFont="1" applyFill="1" applyBorder="1" applyAlignment="1">
      <alignment vertical="center" shrinkToFit="1"/>
    </xf>
    <xf numFmtId="38" fontId="12" fillId="2" borderId="15" xfId="1" applyFont="1" applyFill="1" applyBorder="1" applyAlignment="1">
      <alignment horizontal="right" vertical="center" shrinkToFit="1"/>
    </xf>
    <xf numFmtId="177" fontId="12" fillId="0" borderId="15" xfId="0" applyNumberFormat="1" applyFont="1" applyFill="1" applyBorder="1" applyAlignment="1">
      <alignment horizontal="right" vertical="center" shrinkToFit="1"/>
    </xf>
    <xf numFmtId="177" fontId="12" fillId="0" borderId="15" xfId="0" applyNumberFormat="1" applyFont="1" applyFill="1" applyBorder="1" applyAlignment="1">
      <alignment vertical="center" shrinkToFit="1"/>
    </xf>
    <xf numFmtId="178" fontId="11" fillId="0" borderId="16" xfId="0" applyNumberFormat="1" applyFont="1" applyBorder="1" applyAlignment="1">
      <alignment vertical="center" shrinkToFit="1"/>
    </xf>
    <xf numFmtId="0" fontId="7" fillId="0" borderId="1" xfId="0" applyFont="1" applyBorder="1" applyAlignment="1">
      <alignment vertical="center" shrinkToFit="1"/>
    </xf>
    <xf numFmtId="176" fontId="12" fillId="0" borderId="2" xfId="0" applyNumberFormat="1" applyFont="1" applyBorder="1" applyAlignment="1">
      <alignment horizontal="right" vertical="center" shrinkToFit="1"/>
    </xf>
    <xf numFmtId="38" fontId="12" fillId="0" borderId="11" xfId="1" applyFont="1" applyFill="1" applyBorder="1" applyAlignment="1">
      <alignment horizontal="right" vertical="center" shrinkToFit="1"/>
    </xf>
    <xf numFmtId="38" fontId="11" fillId="0" borderId="15" xfId="1" applyFont="1" applyBorder="1" applyAlignment="1">
      <alignment horizontal="right" vertical="center" shrinkToFit="1"/>
    </xf>
    <xf numFmtId="177" fontId="11" fillId="0" borderId="8" xfId="0" applyNumberFormat="1" applyFont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shrinkToFit="1"/>
    </xf>
    <xf numFmtId="38" fontId="11" fillId="0" borderId="8" xfId="1" applyFont="1" applyFill="1" applyBorder="1" applyAlignment="1">
      <alignment horizontal="center" vertical="center" shrinkToFit="1"/>
    </xf>
    <xf numFmtId="176" fontId="12" fillId="0" borderId="11" xfId="0" applyNumberFormat="1" applyFont="1" applyFill="1" applyBorder="1" applyAlignment="1">
      <alignment horizontal="right" vertical="center" shrinkToFit="1"/>
    </xf>
    <xf numFmtId="176" fontId="11" fillId="0" borderId="11" xfId="0" applyNumberFormat="1" applyFont="1" applyFill="1" applyBorder="1" applyAlignment="1">
      <alignment horizontal="right" vertical="center" shrinkToFit="1"/>
    </xf>
    <xf numFmtId="38" fontId="11" fillId="0" borderId="11" xfId="1" applyFont="1" applyFill="1" applyBorder="1" applyAlignment="1">
      <alignment horizontal="right" vertical="center" shrinkToFit="1"/>
    </xf>
    <xf numFmtId="176" fontId="12" fillId="0" borderId="15" xfId="0" applyNumberFormat="1" applyFont="1" applyFill="1" applyBorder="1" applyAlignment="1">
      <alignment horizontal="right" vertical="center" shrinkToFit="1"/>
    </xf>
    <xf numFmtId="38" fontId="11" fillId="0" borderId="15" xfId="1" applyFont="1" applyFill="1" applyBorder="1" applyAlignment="1">
      <alignment horizontal="right" vertical="center" shrinkToFit="1"/>
    </xf>
    <xf numFmtId="38" fontId="11" fillId="0" borderId="6" xfId="1" applyFont="1" applyFill="1" applyBorder="1" applyAlignment="1">
      <alignment horizontal="right" vertical="center" shrinkToFit="1"/>
    </xf>
    <xf numFmtId="176" fontId="11" fillId="0" borderId="9" xfId="0" applyNumberFormat="1" applyFont="1" applyFill="1" applyBorder="1" applyAlignment="1">
      <alignment horizontal="right" vertical="center" shrinkToFit="1"/>
    </xf>
    <xf numFmtId="176" fontId="12" fillId="0" borderId="2" xfId="0" applyNumberFormat="1" applyFont="1" applyFill="1" applyBorder="1" applyAlignment="1">
      <alignment horizontal="right" vertical="center" shrinkToFit="1"/>
    </xf>
    <xf numFmtId="38" fontId="11" fillId="0" borderId="8" xfId="1" applyFont="1" applyFill="1" applyBorder="1" applyAlignment="1">
      <alignment horizontal="right" vertical="center" shrinkToFit="1"/>
    </xf>
    <xf numFmtId="178" fontId="12" fillId="0" borderId="11" xfId="0" applyNumberFormat="1" applyFont="1" applyFill="1" applyBorder="1" applyAlignment="1">
      <alignment horizontal="right" vertical="center" shrinkToFit="1"/>
    </xf>
    <xf numFmtId="178" fontId="12" fillId="0" borderId="8" xfId="0" applyNumberFormat="1" applyFont="1" applyFill="1" applyBorder="1" applyAlignment="1">
      <alignment horizontal="right" vertical="center" shrinkToFit="1"/>
    </xf>
    <xf numFmtId="178" fontId="12" fillId="0" borderId="25" xfId="0" applyNumberFormat="1" applyFont="1" applyFill="1" applyBorder="1" applyAlignment="1">
      <alignment horizontal="right" vertical="center" shrinkToFit="1"/>
    </xf>
    <xf numFmtId="178" fontId="12" fillId="0" borderId="9" xfId="0" applyNumberFormat="1" applyFont="1" applyFill="1" applyBorder="1" applyAlignment="1">
      <alignment horizontal="right" vertical="center" shrinkToFit="1"/>
    </xf>
    <xf numFmtId="38" fontId="12" fillId="0" borderId="9" xfId="1" applyFont="1" applyFill="1" applyBorder="1" applyAlignment="1">
      <alignment horizontal="right" vertical="center" shrinkToFit="1"/>
    </xf>
    <xf numFmtId="178" fontId="12" fillId="0" borderId="24" xfId="0" applyNumberFormat="1" applyFont="1" applyFill="1" applyBorder="1" applyAlignment="1">
      <alignment horizontal="right" vertical="center" shrinkToFit="1"/>
    </xf>
    <xf numFmtId="38" fontId="12" fillId="0" borderId="24" xfId="1" applyFont="1" applyFill="1" applyBorder="1" applyAlignment="1">
      <alignment horizontal="right" vertical="center" shrinkToFit="1"/>
    </xf>
    <xf numFmtId="178" fontId="12" fillId="0" borderId="23" xfId="0" applyNumberFormat="1" applyFont="1" applyFill="1" applyBorder="1" applyAlignment="1">
      <alignment horizontal="right" vertical="center" shrinkToFit="1"/>
    </xf>
    <xf numFmtId="176" fontId="12" fillId="0" borderId="11" xfId="0" applyNumberFormat="1" applyFont="1" applyFill="1" applyBorder="1" applyAlignment="1">
      <alignment vertical="center" shrinkToFit="1"/>
    </xf>
    <xf numFmtId="176" fontId="12" fillId="0" borderId="15" xfId="0" applyNumberFormat="1" applyFont="1" applyFill="1" applyBorder="1" applyAlignment="1">
      <alignment vertical="center" shrinkToFit="1"/>
    </xf>
    <xf numFmtId="0" fontId="12" fillId="0" borderId="11" xfId="0" applyFont="1" applyFill="1" applyBorder="1" applyAlignment="1">
      <alignment vertical="center" shrinkToFit="1"/>
    </xf>
    <xf numFmtId="38" fontId="11" fillId="0" borderId="9" xfId="1" applyFont="1" applyFill="1" applyBorder="1" applyAlignment="1">
      <alignment horizontal="right" vertical="center" shrinkToFit="1"/>
    </xf>
    <xf numFmtId="177" fontId="12" fillId="0" borderId="8" xfId="0" applyNumberFormat="1" applyFont="1" applyFill="1" applyBorder="1" applyAlignment="1">
      <alignment vertical="center" shrinkToFit="1"/>
    </xf>
    <xf numFmtId="178" fontId="12" fillId="0" borderId="11" xfId="0" applyNumberFormat="1" applyFont="1" applyFill="1" applyBorder="1" applyAlignment="1">
      <alignment vertical="center" shrinkToFit="1"/>
    </xf>
    <xf numFmtId="177" fontId="12" fillId="0" borderId="6" xfId="0" applyNumberFormat="1" applyFont="1" applyFill="1" applyBorder="1" applyAlignment="1">
      <alignment vertical="center" shrinkToFit="1"/>
    </xf>
    <xf numFmtId="178" fontId="12" fillId="0" borderId="8" xfId="0" applyNumberFormat="1" applyFont="1" applyFill="1" applyBorder="1" applyAlignment="1">
      <alignment vertical="center" shrinkToFit="1"/>
    </xf>
    <xf numFmtId="178" fontId="12" fillId="0" borderId="6" xfId="0" applyNumberFormat="1" applyFont="1" applyFill="1" applyBorder="1" applyAlignment="1">
      <alignment vertical="center" shrinkToFit="1"/>
    </xf>
    <xf numFmtId="38" fontId="12" fillId="0" borderId="8" xfId="1" applyFont="1" applyFill="1" applyBorder="1" applyAlignment="1">
      <alignment horizontal="right" vertical="center" shrinkToFit="1"/>
    </xf>
    <xf numFmtId="177" fontId="11" fillId="0" borderId="8" xfId="0" applyNumberFormat="1" applyFont="1" applyFill="1" applyBorder="1" applyAlignment="1">
      <alignment horizontal="right" vertical="center" shrinkToFit="1"/>
    </xf>
    <xf numFmtId="178" fontId="11" fillId="0" borderId="16" xfId="0" applyNumberFormat="1" applyFont="1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17" xfId="0" applyFont="1" applyFill="1" applyBorder="1" applyAlignment="1">
      <alignment horizontal="center" vertical="center"/>
    </xf>
    <xf numFmtId="49" fontId="11" fillId="0" borderId="18" xfId="0" applyNumberFormat="1" applyFont="1" applyFill="1" applyBorder="1" applyAlignment="1">
      <alignment horizontal="center" vertical="center" shrinkToFit="1"/>
    </xf>
    <xf numFmtId="49" fontId="12" fillId="0" borderId="19" xfId="0" applyNumberFormat="1" applyFont="1" applyFill="1" applyBorder="1" applyAlignment="1">
      <alignment horizontal="right" vertical="center" shrinkToFit="1"/>
    </xf>
    <xf numFmtId="38" fontId="12" fillId="0" borderId="19" xfId="1" applyFont="1" applyFill="1" applyBorder="1" applyAlignment="1">
      <alignment horizontal="right" vertical="center" shrinkToFit="1"/>
    </xf>
    <xf numFmtId="179" fontId="12" fillId="0" borderId="19" xfId="1" applyNumberFormat="1" applyFont="1" applyFill="1" applyBorder="1" applyAlignment="1">
      <alignment horizontal="right" vertical="center" shrinkToFit="1"/>
    </xf>
    <xf numFmtId="38" fontId="11" fillId="0" borderId="19" xfId="1" applyFont="1" applyFill="1" applyBorder="1" applyAlignment="1">
      <alignment horizontal="right" vertical="center" shrinkToFit="1"/>
    </xf>
    <xf numFmtId="38" fontId="12" fillId="0" borderId="20" xfId="1" applyFont="1" applyFill="1" applyBorder="1" applyAlignment="1">
      <alignment horizontal="right" vertical="center" shrinkToFit="1"/>
    </xf>
    <xf numFmtId="176" fontId="12" fillId="0" borderId="20" xfId="0" applyNumberFormat="1" applyFont="1" applyFill="1" applyBorder="1" applyAlignment="1">
      <alignment horizontal="right" vertical="center" shrinkToFit="1"/>
    </xf>
    <xf numFmtId="176" fontId="11" fillId="0" borderId="21" xfId="0" applyNumberFormat="1" applyFont="1" applyFill="1" applyBorder="1" applyAlignment="1">
      <alignment horizontal="right" vertical="center" shrinkToFit="1"/>
    </xf>
    <xf numFmtId="176" fontId="11" fillId="0" borderId="22" xfId="0" applyNumberFormat="1" applyFont="1" applyFill="1" applyBorder="1" applyAlignment="1">
      <alignment horizontal="right" vertical="center" shrinkToFit="1"/>
    </xf>
    <xf numFmtId="176" fontId="12" fillId="0" borderId="17" xfId="0" applyNumberFormat="1" applyFont="1" applyFill="1" applyBorder="1" applyAlignment="1">
      <alignment horizontal="right" vertical="center" shrinkToFit="1"/>
    </xf>
    <xf numFmtId="176" fontId="11" fillId="0" borderId="18" xfId="0" applyNumberFormat="1" applyFont="1" applyFill="1" applyBorder="1" applyAlignment="1">
      <alignment horizontal="right" vertical="center" shrinkToFit="1"/>
    </xf>
    <xf numFmtId="176" fontId="12" fillId="0" borderId="19" xfId="0" applyNumberFormat="1" applyFont="1" applyFill="1" applyBorder="1" applyAlignment="1">
      <alignment horizontal="right" vertical="center" shrinkToFit="1"/>
    </xf>
    <xf numFmtId="178" fontId="12" fillId="0" borderId="19" xfId="0" applyNumberFormat="1" applyFont="1" applyFill="1" applyBorder="1" applyAlignment="1">
      <alignment horizontal="right" vertical="center" shrinkToFit="1"/>
    </xf>
    <xf numFmtId="178" fontId="12" fillId="0" borderId="18" xfId="0" applyNumberFormat="1" applyFont="1" applyFill="1" applyBorder="1" applyAlignment="1">
      <alignment horizontal="right" vertical="center" shrinkToFit="1"/>
    </xf>
    <xf numFmtId="178" fontId="12" fillId="0" borderId="26" xfId="0" applyNumberFormat="1" applyFont="1" applyFill="1" applyBorder="1" applyAlignment="1">
      <alignment horizontal="right" vertical="center" shrinkToFit="1"/>
    </xf>
    <xf numFmtId="178" fontId="12" fillId="0" borderId="22" xfId="0" applyNumberFormat="1" applyFont="1" applyFill="1" applyBorder="1" applyAlignment="1">
      <alignment horizontal="right" vertical="center" shrinkToFit="1"/>
    </xf>
    <xf numFmtId="38" fontId="12" fillId="0" borderId="11" xfId="1" applyFont="1" applyFill="1" applyBorder="1" applyAlignment="1">
      <alignment vertical="center" shrinkToFit="1"/>
    </xf>
    <xf numFmtId="38" fontId="11" fillId="0" borderId="9" xfId="1" applyFont="1" applyFill="1" applyBorder="1" applyAlignment="1">
      <alignment vertical="center" shrinkToFit="1"/>
    </xf>
    <xf numFmtId="38" fontId="11" fillId="0" borderId="11" xfId="1" applyFont="1" applyFill="1" applyBorder="1" applyAlignment="1">
      <alignment vertical="center" shrinkToFit="1"/>
    </xf>
    <xf numFmtId="38" fontId="11" fillId="0" borderId="12" xfId="1" applyFont="1" applyFill="1" applyBorder="1" applyAlignment="1">
      <alignment vertical="center" shrinkToFit="1"/>
    </xf>
    <xf numFmtId="38" fontId="12" fillId="0" borderId="8" xfId="1" applyFont="1" applyFill="1" applyBorder="1" applyAlignment="1">
      <alignment vertical="center" shrinkToFit="1"/>
    </xf>
    <xf numFmtId="38" fontId="11" fillId="0" borderId="13" xfId="1" applyFont="1" applyFill="1" applyBorder="1" applyAlignment="1">
      <alignment vertical="center" shrinkToFit="1"/>
    </xf>
    <xf numFmtId="38" fontId="11" fillId="0" borderId="6" xfId="1" applyFont="1" applyFill="1" applyBorder="1" applyAlignment="1">
      <alignment vertical="center" shrinkToFit="1"/>
    </xf>
    <xf numFmtId="38" fontId="11" fillId="0" borderId="16" xfId="1" applyFont="1" applyFill="1" applyBorder="1" applyAlignment="1">
      <alignment vertical="center" shrinkToFit="1"/>
    </xf>
    <xf numFmtId="176" fontId="11" fillId="0" borderId="18" xfId="0" applyNumberFormat="1" applyFont="1" applyFill="1" applyBorder="1" applyAlignment="1">
      <alignment vertical="center" shrinkToFit="1"/>
    </xf>
    <xf numFmtId="176" fontId="12" fillId="0" borderId="19" xfId="0" applyNumberFormat="1" applyFont="1" applyFill="1" applyBorder="1" applyAlignment="1">
      <alignment vertical="center" shrinkToFit="1"/>
    </xf>
    <xf numFmtId="176" fontId="12" fillId="0" borderId="20" xfId="0" applyNumberFormat="1" applyFont="1" applyFill="1" applyBorder="1" applyAlignment="1">
      <alignment vertical="center" shrinkToFit="1"/>
    </xf>
    <xf numFmtId="177" fontId="12" fillId="0" borderId="19" xfId="0" applyNumberFormat="1" applyFont="1" applyFill="1" applyBorder="1" applyAlignment="1">
      <alignment vertical="center" shrinkToFit="1"/>
    </xf>
    <xf numFmtId="177" fontId="12" fillId="0" borderId="20" xfId="0" applyNumberFormat="1" applyFont="1" applyFill="1" applyBorder="1" applyAlignment="1">
      <alignment vertical="center" shrinkToFit="1"/>
    </xf>
    <xf numFmtId="0" fontId="12" fillId="0" borderId="20" xfId="0" applyFont="1" applyFill="1" applyBorder="1" applyAlignment="1">
      <alignment vertical="center" shrinkToFit="1"/>
    </xf>
    <xf numFmtId="0" fontId="12" fillId="0" borderId="19" xfId="0" applyFont="1" applyFill="1" applyBorder="1" applyAlignment="1">
      <alignment vertical="center" shrinkToFit="1"/>
    </xf>
    <xf numFmtId="176" fontId="11" fillId="0" borderId="22" xfId="0" applyNumberFormat="1" applyFont="1" applyFill="1" applyBorder="1" applyAlignment="1">
      <alignment vertical="center" shrinkToFit="1"/>
    </xf>
    <xf numFmtId="178" fontId="12" fillId="0" borderId="18" xfId="0" applyNumberFormat="1" applyFont="1" applyFill="1" applyBorder="1" applyAlignment="1">
      <alignment vertical="center" shrinkToFit="1"/>
    </xf>
    <xf numFmtId="178" fontId="12" fillId="0" borderId="19" xfId="0" applyNumberFormat="1" applyFont="1" applyFill="1" applyBorder="1" applyAlignment="1">
      <alignment vertical="center" shrinkToFit="1"/>
    </xf>
    <xf numFmtId="178" fontId="12" fillId="0" borderId="21" xfId="0" applyNumberFormat="1" applyFont="1" applyFill="1" applyBorder="1" applyAlignment="1">
      <alignment vertical="center" shrinkToFit="1"/>
    </xf>
    <xf numFmtId="177" fontId="11" fillId="0" borderId="18" xfId="0" applyNumberFormat="1" applyFont="1" applyFill="1" applyBorder="1" applyAlignment="1">
      <alignment vertical="center" shrinkToFit="1"/>
    </xf>
    <xf numFmtId="178" fontId="11" fillId="0" borderId="27" xfId="0" applyNumberFormat="1" applyFont="1" applyFill="1" applyBorder="1" applyAlignment="1">
      <alignment vertical="center" shrinkToFit="1"/>
    </xf>
    <xf numFmtId="38" fontId="12" fillId="0" borderId="25" xfId="1" applyFont="1" applyFill="1" applyBorder="1" applyAlignment="1">
      <alignment horizontal="right" vertical="center" shrinkToFit="1"/>
    </xf>
    <xf numFmtId="0" fontId="0" fillId="0" borderId="7" xfId="0" applyFill="1" applyBorder="1" applyAlignment="1">
      <alignment vertical="center" shrinkToFit="1"/>
    </xf>
    <xf numFmtId="0" fontId="0" fillId="0" borderId="24" xfId="0" applyFill="1" applyBorder="1" applyAlignment="1">
      <alignment vertical="center" shrinkToFit="1"/>
    </xf>
    <xf numFmtId="0" fontId="0" fillId="0" borderId="23" xfId="0" applyFill="1" applyBorder="1" applyAlignment="1">
      <alignment vertical="center" shrinkToFit="1"/>
    </xf>
    <xf numFmtId="0" fontId="0" fillId="0" borderId="1" xfId="0" applyFont="1" applyFill="1" applyBorder="1" applyAlignment="1">
      <alignment horizontal="center" vertical="center"/>
    </xf>
    <xf numFmtId="38" fontId="12" fillId="0" borderId="15" xfId="1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center" vertical="center" shrinkToFit="1"/>
    </xf>
    <xf numFmtId="176" fontId="13" fillId="0" borderId="9" xfId="0" applyNumberFormat="1" applyFont="1" applyFill="1" applyBorder="1" applyAlignment="1">
      <alignment horizontal="right" vertical="center" shrinkToFit="1"/>
    </xf>
    <xf numFmtId="177" fontId="12" fillId="0" borderId="6" xfId="1" applyNumberFormat="1" applyFont="1" applyFill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4" xfId="0" applyBorder="1" applyAlignment="1">
      <alignment shrinkToFit="1"/>
    </xf>
  </cellXfs>
  <cellStyles count="3">
    <cellStyle name="桁区切り" xfId="1" builtinId="6"/>
    <cellStyle name="桁区切り 3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09"/>
  <sheetViews>
    <sheetView showZero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D41" sqref="D41"/>
    </sheetView>
  </sheetViews>
  <sheetFormatPr defaultRowHeight="13.5" x14ac:dyDescent="0.15"/>
  <cols>
    <col min="1" max="1" width="3.25" customWidth="1"/>
    <col min="2" max="2" width="23" customWidth="1"/>
    <col min="3" max="3" width="10.5" style="59" bestFit="1" customWidth="1"/>
    <col min="4" max="4" width="9.375" customWidth="1"/>
    <col min="5" max="5" width="7.25" style="59" customWidth="1"/>
    <col min="6" max="6" width="9.625" style="59" customWidth="1"/>
    <col min="7" max="7" width="8.25" customWidth="1"/>
    <col min="8" max="8" width="9.5" customWidth="1"/>
    <col min="9" max="9" width="10.25" style="59" customWidth="1"/>
    <col min="10" max="10" width="8" style="59" customWidth="1"/>
    <col min="11" max="11" width="3" customWidth="1"/>
    <col min="12" max="12" width="2.125" customWidth="1"/>
  </cols>
  <sheetData>
    <row r="1" spans="2:12" ht="18" customHeight="1" x14ac:dyDescent="0.15"/>
    <row r="2" spans="2:12" ht="19.5" customHeight="1" x14ac:dyDescent="0.15">
      <c r="C2" s="143" t="s">
        <v>102</v>
      </c>
      <c r="D2" s="143"/>
      <c r="E2" s="58"/>
      <c r="F2" s="58"/>
      <c r="G2" s="8"/>
      <c r="H2" s="8"/>
      <c r="I2" s="58"/>
    </row>
    <row r="3" spans="2:12" ht="5.25" customHeight="1" x14ac:dyDescent="0.15"/>
    <row r="4" spans="2:12" ht="14.25" customHeight="1" x14ac:dyDescent="0.15">
      <c r="B4" s="144" t="s">
        <v>93</v>
      </c>
      <c r="C4" s="144"/>
      <c r="D4" s="144"/>
      <c r="E4" s="144"/>
      <c r="F4" s="144"/>
      <c r="G4" s="144"/>
      <c r="H4" s="144"/>
      <c r="I4" s="144"/>
      <c r="J4" s="144"/>
      <c r="K4" s="144"/>
      <c r="L4" s="1"/>
    </row>
    <row r="5" spans="2:12" ht="1.5" customHeight="1" x14ac:dyDescent="0.15">
      <c r="B5" s="145"/>
      <c r="C5" s="145"/>
      <c r="D5" s="145"/>
      <c r="E5" s="145"/>
      <c r="F5" s="145"/>
      <c r="G5" s="145"/>
      <c r="H5" s="145"/>
      <c r="I5" s="145"/>
      <c r="J5" s="145"/>
      <c r="K5" s="145"/>
    </row>
    <row r="6" spans="2:12" ht="6" customHeight="1" thickBot="1" x14ac:dyDescent="0.2">
      <c r="B6" s="2"/>
      <c r="C6" s="60"/>
      <c r="D6" s="2"/>
      <c r="E6" s="60"/>
      <c r="F6" s="60"/>
      <c r="G6" s="2"/>
      <c r="H6" s="2"/>
      <c r="I6" s="60"/>
      <c r="J6" s="93"/>
      <c r="K6" s="6"/>
      <c r="L6" s="3"/>
    </row>
    <row r="7" spans="2:12" ht="18.75" customHeight="1" x14ac:dyDescent="0.15">
      <c r="B7" s="9" t="s">
        <v>0</v>
      </c>
      <c r="C7" s="61" t="s">
        <v>10</v>
      </c>
      <c r="D7" s="10" t="s">
        <v>11</v>
      </c>
      <c r="E7" s="61" t="s">
        <v>12</v>
      </c>
      <c r="F7" s="61" t="s">
        <v>13</v>
      </c>
      <c r="G7" s="139" t="s">
        <v>14</v>
      </c>
      <c r="H7" s="10" t="s">
        <v>15</v>
      </c>
      <c r="I7" s="61" t="s">
        <v>16</v>
      </c>
      <c r="J7" s="94" t="s">
        <v>17</v>
      </c>
      <c r="K7" s="4"/>
      <c r="L7" s="4"/>
    </row>
    <row r="8" spans="2:12" ht="15.75" customHeight="1" x14ac:dyDescent="0.15">
      <c r="B8" s="11" t="s">
        <v>18</v>
      </c>
      <c r="C8" s="62"/>
      <c r="D8" s="43"/>
      <c r="E8" s="62"/>
      <c r="F8" s="63"/>
      <c r="G8" s="43"/>
      <c r="H8" s="43"/>
      <c r="I8" s="62"/>
      <c r="J8" s="95"/>
      <c r="K8" s="4"/>
      <c r="L8" s="4"/>
    </row>
    <row r="9" spans="2:12" ht="15.75" customHeight="1" x14ac:dyDescent="0.15">
      <c r="B9" s="12" t="s">
        <v>19</v>
      </c>
      <c r="C9" s="55"/>
      <c r="D9" s="35"/>
      <c r="E9" s="64"/>
      <c r="F9" s="55"/>
      <c r="G9" s="35"/>
      <c r="H9" s="35"/>
      <c r="I9" s="55"/>
      <c r="J9" s="96"/>
      <c r="K9" s="4"/>
      <c r="L9" s="4"/>
    </row>
    <row r="10" spans="2:12" ht="15.75" customHeight="1" x14ac:dyDescent="0.15">
      <c r="B10" s="12" t="s">
        <v>20</v>
      </c>
      <c r="C10" s="55"/>
      <c r="D10" s="35"/>
      <c r="E10" s="64"/>
      <c r="F10" s="55"/>
      <c r="G10" s="35"/>
      <c r="H10" s="35"/>
      <c r="I10" s="55"/>
      <c r="J10" s="96"/>
      <c r="K10" s="4"/>
      <c r="L10" s="4"/>
    </row>
    <row r="11" spans="2:12" ht="15.75" customHeight="1" x14ac:dyDescent="0.15">
      <c r="B11" s="12" t="s">
        <v>21</v>
      </c>
      <c r="C11" s="55"/>
      <c r="D11" s="35"/>
      <c r="E11" s="64"/>
      <c r="F11" s="55"/>
      <c r="G11" s="35"/>
      <c r="H11" s="35"/>
      <c r="I11" s="55"/>
      <c r="J11" s="96"/>
      <c r="K11" s="4"/>
      <c r="L11" s="4"/>
    </row>
    <row r="12" spans="2:12" ht="15.75" customHeight="1" x14ac:dyDescent="0.15">
      <c r="B12" s="11" t="s">
        <v>22</v>
      </c>
      <c r="C12" s="55"/>
      <c r="D12" s="35"/>
      <c r="E12" s="64"/>
      <c r="F12" s="55"/>
      <c r="G12" s="35"/>
      <c r="H12" s="35"/>
      <c r="I12" s="55"/>
      <c r="J12" s="97"/>
      <c r="K12" s="4"/>
      <c r="L12" s="4"/>
    </row>
    <row r="13" spans="2:12" ht="15.75" customHeight="1" x14ac:dyDescent="0.15">
      <c r="B13" s="12" t="s">
        <v>23</v>
      </c>
      <c r="C13" s="66">
        <f>C14</f>
        <v>0</v>
      </c>
      <c r="D13" s="36">
        <f>D14</f>
        <v>280</v>
      </c>
      <c r="E13" s="65"/>
      <c r="F13" s="66">
        <f>F14</f>
        <v>280</v>
      </c>
      <c r="G13" s="36"/>
      <c r="H13" s="36">
        <f>H14</f>
        <v>1273</v>
      </c>
      <c r="I13" s="66">
        <f>I14</f>
        <v>1553</v>
      </c>
      <c r="J13" s="97"/>
      <c r="K13" s="4"/>
      <c r="L13" s="4"/>
    </row>
    <row r="14" spans="2:12" ht="15.75" customHeight="1" x14ac:dyDescent="0.15">
      <c r="B14" s="13" t="s">
        <v>24</v>
      </c>
      <c r="C14" s="55"/>
      <c r="D14" s="35">
        <v>280</v>
      </c>
      <c r="E14" s="64"/>
      <c r="F14" s="55">
        <f>SUM(C14:D14)</f>
        <v>280</v>
      </c>
      <c r="G14" s="35"/>
      <c r="H14" s="35">
        <v>1273</v>
      </c>
      <c r="I14" s="55">
        <f>H14+G14+F14</f>
        <v>1553</v>
      </c>
      <c r="J14" s="97"/>
      <c r="K14" s="4"/>
      <c r="L14" s="4"/>
    </row>
    <row r="15" spans="2:12" ht="15.75" customHeight="1" x14ac:dyDescent="0.15">
      <c r="B15" s="12" t="s">
        <v>25</v>
      </c>
      <c r="C15" s="66">
        <f>C16</f>
        <v>23870</v>
      </c>
      <c r="D15" s="36">
        <f>D16</f>
        <v>7130</v>
      </c>
      <c r="E15" s="65"/>
      <c r="F15" s="66">
        <f>C15+D15+E15</f>
        <v>31000</v>
      </c>
      <c r="G15" s="36"/>
      <c r="H15" s="36">
        <f>H16</f>
        <v>31000</v>
      </c>
      <c r="I15" s="66">
        <f>H15+G15+F15</f>
        <v>62000</v>
      </c>
      <c r="J15" s="97"/>
      <c r="K15" s="4"/>
      <c r="L15" s="4"/>
    </row>
    <row r="16" spans="2:12" ht="15.75" customHeight="1" x14ac:dyDescent="0.15">
      <c r="B16" s="13" t="s">
        <v>26</v>
      </c>
      <c r="C16" s="55">
        <v>23870</v>
      </c>
      <c r="D16" s="35">
        <v>7130</v>
      </c>
      <c r="E16" s="64"/>
      <c r="F16" s="55">
        <f>C16+D16+E16</f>
        <v>31000</v>
      </c>
      <c r="G16" s="35"/>
      <c r="H16" s="35">
        <v>31000</v>
      </c>
      <c r="I16" s="55">
        <f>H16+G16+F16</f>
        <v>62000</v>
      </c>
      <c r="J16" s="98">
        <v>1000</v>
      </c>
      <c r="K16" s="4"/>
      <c r="L16" s="4"/>
    </row>
    <row r="17" spans="2:12" ht="15.75" customHeight="1" x14ac:dyDescent="0.15">
      <c r="B17" s="12" t="s">
        <v>27</v>
      </c>
      <c r="C17" s="66">
        <f>C18+C19+C20</f>
        <v>2600290</v>
      </c>
      <c r="D17" s="36">
        <f t="shared" ref="D17:I17" si="0">D18+D19+D20</f>
        <v>1132210</v>
      </c>
      <c r="E17" s="66">
        <f t="shared" si="0"/>
        <v>0</v>
      </c>
      <c r="F17" s="66">
        <f t="shared" si="0"/>
        <v>3732500</v>
      </c>
      <c r="G17" s="36">
        <f>G18+G19+G20</f>
        <v>677660</v>
      </c>
      <c r="H17" s="36">
        <f t="shared" si="0"/>
        <v>2699340</v>
      </c>
      <c r="I17" s="66">
        <f t="shared" si="0"/>
        <v>7109500</v>
      </c>
      <c r="J17" s="97"/>
      <c r="K17" s="4"/>
      <c r="L17" s="4"/>
    </row>
    <row r="18" spans="2:12" ht="15.75" customHeight="1" x14ac:dyDescent="0.15">
      <c r="B18" s="13" t="s">
        <v>78</v>
      </c>
      <c r="C18" s="55">
        <v>2103640</v>
      </c>
      <c r="D18" s="35">
        <v>628360</v>
      </c>
      <c r="E18" s="55">
        <v>0</v>
      </c>
      <c r="F18" s="55">
        <f>C18+D18+E18</f>
        <v>2732000</v>
      </c>
      <c r="G18" s="35">
        <v>355160</v>
      </c>
      <c r="H18" s="35">
        <v>2376840</v>
      </c>
      <c r="I18" s="55">
        <f>H18+G18+F18</f>
        <v>5464000</v>
      </c>
      <c r="J18" s="98">
        <v>8000</v>
      </c>
      <c r="K18" s="4"/>
      <c r="L18" s="4"/>
    </row>
    <row r="19" spans="2:12" ht="15.75" customHeight="1" x14ac:dyDescent="0.15">
      <c r="B19" s="13" t="s">
        <v>79</v>
      </c>
      <c r="C19" s="55">
        <v>496650</v>
      </c>
      <c r="D19" s="35">
        <v>148350</v>
      </c>
      <c r="E19" s="55">
        <v>0</v>
      </c>
      <c r="F19" s="55">
        <f>C19+D19+E19</f>
        <v>645000</v>
      </c>
      <c r="G19" s="35">
        <v>322500</v>
      </c>
      <c r="H19" s="35">
        <v>322500</v>
      </c>
      <c r="I19" s="55">
        <f>H19+G19+F19</f>
        <v>1290000</v>
      </c>
      <c r="J19" s="98">
        <v>30000</v>
      </c>
      <c r="K19" s="4"/>
      <c r="L19" s="4"/>
    </row>
    <row r="20" spans="2:12" ht="15.75" customHeight="1" x14ac:dyDescent="0.15">
      <c r="B20" s="13" t="s">
        <v>80</v>
      </c>
      <c r="C20" s="55">
        <v>0</v>
      </c>
      <c r="D20" s="35">
        <v>355500</v>
      </c>
      <c r="E20" s="64"/>
      <c r="F20" s="55">
        <f>C20+D20+E20</f>
        <v>355500</v>
      </c>
      <c r="G20" s="35"/>
      <c r="H20" s="35"/>
      <c r="I20" s="55">
        <f>H20+G20+F20</f>
        <v>355500</v>
      </c>
      <c r="J20" s="98">
        <v>500</v>
      </c>
      <c r="K20" s="4"/>
      <c r="L20" s="4"/>
    </row>
    <row r="21" spans="2:12" ht="15.75" customHeight="1" x14ac:dyDescent="0.15">
      <c r="B21" s="12" t="s">
        <v>28</v>
      </c>
      <c r="C21" s="66">
        <f>C22</f>
        <v>0</v>
      </c>
      <c r="D21" s="36">
        <f t="shared" ref="D21:I21" si="1">D22</f>
        <v>239400</v>
      </c>
      <c r="E21" s="66">
        <f t="shared" si="1"/>
        <v>0</v>
      </c>
      <c r="F21" s="66">
        <f t="shared" si="1"/>
        <v>239400</v>
      </c>
      <c r="G21" s="36">
        <f t="shared" si="1"/>
        <v>0</v>
      </c>
      <c r="H21" s="36">
        <f t="shared" si="1"/>
        <v>0</v>
      </c>
      <c r="I21" s="66">
        <f t="shared" si="1"/>
        <v>239400</v>
      </c>
      <c r="J21" s="97"/>
      <c r="K21" s="4"/>
      <c r="L21" s="4"/>
    </row>
    <row r="22" spans="2:12" ht="15.75" customHeight="1" x14ac:dyDescent="0.15">
      <c r="B22" s="13" t="s">
        <v>81</v>
      </c>
      <c r="C22" s="55">
        <v>0</v>
      </c>
      <c r="D22" s="35">
        <v>239400</v>
      </c>
      <c r="E22" s="64"/>
      <c r="F22" s="55">
        <f>C22+D22+E22</f>
        <v>239400</v>
      </c>
      <c r="G22" s="35"/>
      <c r="H22" s="35">
        <v>0</v>
      </c>
      <c r="I22" s="55">
        <f>H22+G22+F22</f>
        <v>239400</v>
      </c>
      <c r="J22" s="97"/>
      <c r="K22" s="4"/>
      <c r="L22" s="4"/>
    </row>
    <row r="23" spans="2:12" ht="15.95" customHeight="1" x14ac:dyDescent="0.15">
      <c r="B23" s="12" t="s">
        <v>29</v>
      </c>
      <c r="C23" s="66">
        <f>C24+C26+C25+C27+C28+C29+C30</f>
        <v>7990000</v>
      </c>
      <c r="D23" s="36">
        <f t="shared" ref="D23:I23" si="2">D24+D26+D25+D27+D28+D29+D30</f>
        <v>530294</v>
      </c>
      <c r="E23" s="66">
        <f t="shared" si="2"/>
        <v>0</v>
      </c>
      <c r="F23" s="66">
        <f t="shared" si="2"/>
        <v>8520294</v>
      </c>
      <c r="G23" s="36">
        <f t="shared" si="2"/>
        <v>0</v>
      </c>
      <c r="H23" s="36">
        <f t="shared" si="2"/>
        <v>88490</v>
      </c>
      <c r="I23" s="66">
        <f t="shared" si="2"/>
        <v>8608784</v>
      </c>
      <c r="J23" s="97"/>
      <c r="K23" s="4"/>
      <c r="L23" s="4"/>
    </row>
    <row r="24" spans="2:12" ht="15.95" customHeight="1" x14ac:dyDescent="0.15">
      <c r="B24" s="14" t="s">
        <v>82</v>
      </c>
      <c r="C24" s="55">
        <v>4909000</v>
      </c>
      <c r="D24" s="35"/>
      <c r="E24" s="64"/>
      <c r="F24" s="55">
        <f t="shared" ref="F24:F30" si="3">C24+D24+E24</f>
        <v>4909000</v>
      </c>
      <c r="G24" s="35"/>
      <c r="H24" s="35"/>
      <c r="I24" s="55">
        <f t="shared" ref="I24:I30" si="4">H24+G24+F24</f>
        <v>4909000</v>
      </c>
      <c r="J24" s="99"/>
      <c r="K24" s="4"/>
      <c r="L24" s="4"/>
    </row>
    <row r="25" spans="2:12" ht="15.95" customHeight="1" x14ac:dyDescent="0.15">
      <c r="B25" s="14" t="s">
        <v>77</v>
      </c>
      <c r="C25" s="55">
        <v>0</v>
      </c>
      <c r="D25" s="35">
        <v>374394</v>
      </c>
      <c r="E25" s="64"/>
      <c r="F25" s="55">
        <f t="shared" si="3"/>
        <v>374394</v>
      </c>
      <c r="G25" s="35"/>
      <c r="H25" s="35"/>
      <c r="I25" s="55">
        <f t="shared" si="4"/>
        <v>374394</v>
      </c>
      <c r="J25" s="97"/>
      <c r="K25" s="4"/>
      <c r="L25" s="4"/>
    </row>
    <row r="26" spans="2:12" ht="15.95" customHeight="1" x14ac:dyDescent="0.15">
      <c r="B26" s="15" t="s">
        <v>83</v>
      </c>
      <c r="C26" s="55">
        <v>0</v>
      </c>
      <c r="D26" s="44">
        <v>155900</v>
      </c>
      <c r="E26" s="64"/>
      <c r="F26" s="55">
        <f t="shared" si="3"/>
        <v>155900</v>
      </c>
      <c r="G26" s="35"/>
      <c r="H26" s="35"/>
      <c r="I26" s="55">
        <f t="shared" si="4"/>
        <v>155900</v>
      </c>
      <c r="J26" s="97"/>
      <c r="K26" s="4"/>
      <c r="L26" s="4"/>
    </row>
    <row r="27" spans="2:12" ht="15.95" hidden="1" customHeight="1" x14ac:dyDescent="0.15">
      <c r="B27" s="15" t="s">
        <v>84</v>
      </c>
      <c r="C27" s="55">
        <v>0</v>
      </c>
      <c r="D27" s="35"/>
      <c r="E27" s="64"/>
      <c r="F27" s="55">
        <f t="shared" si="3"/>
        <v>0</v>
      </c>
      <c r="G27" s="35"/>
      <c r="H27" s="35"/>
      <c r="I27" s="55">
        <f t="shared" si="4"/>
        <v>0</v>
      </c>
      <c r="J27" s="97"/>
      <c r="K27" s="4"/>
      <c r="L27" s="4"/>
    </row>
    <row r="28" spans="2:12" ht="15.95" hidden="1" customHeight="1" x14ac:dyDescent="0.15">
      <c r="B28" s="15" t="s">
        <v>85</v>
      </c>
      <c r="C28" s="55">
        <v>0</v>
      </c>
      <c r="D28" s="35"/>
      <c r="E28" s="64"/>
      <c r="F28" s="55">
        <f t="shared" si="3"/>
        <v>0</v>
      </c>
      <c r="G28" s="35"/>
      <c r="H28" s="35"/>
      <c r="I28" s="55">
        <f t="shared" si="4"/>
        <v>0</v>
      </c>
      <c r="J28" s="97"/>
      <c r="K28" s="4"/>
      <c r="L28" s="4"/>
    </row>
    <row r="29" spans="2:12" ht="15.95" hidden="1" customHeight="1" x14ac:dyDescent="0.15">
      <c r="B29" s="15" t="s">
        <v>86</v>
      </c>
      <c r="C29" s="55">
        <v>0</v>
      </c>
      <c r="D29" s="35"/>
      <c r="E29" s="64"/>
      <c r="F29" s="55">
        <f t="shared" si="3"/>
        <v>0</v>
      </c>
      <c r="G29" s="35"/>
      <c r="H29" s="35">
        <v>0</v>
      </c>
      <c r="I29" s="55">
        <f t="shared" si="4"/>
        <v>0</v>
      </c>
      <c r="J29" s="97"/>
      <c r="K29" s="4"/>
      <c r="L29" s="4"/>
    </row>
    <row r="30" spans="2:12" ht="15.95" customHeight="1" x14ac:dyDescent="0.15">
      <c r="B30" s="16" t="s">
        <v>103</v>
      </c>
      <c r="C30" s="137">
        <v>3081000</v>
      </c>
      <c r="D30" s="45"/>
      <c r="E30" s="67"/>
      <c r="F30" s="55">
        <f t="shared" si="3"/>
        <v>3081000</v>
      </c>
      <c r="G30" s="45"/>
      <c r="H30" s="45">
        <v>88490</v>
      </c>
      <c r="I30" s="55">
        <f t="shared" si="4"/>
        <v>3169490</v>
      </c>
      <c r="J30" s="97"/>
      <c r="K30" s="4"/>
      <c r="L30" s="4"/>
    </row>
    <row r="31" spans="2:12" ht="15.95" customHeight="1" x14ac:dyDescent="0.15">
      <c r="B31" s="17" t="s">
        <v>30</v>
      </c>
      <c r="C31" s="68">
        <f t="shared" ref="C31:H31" si="5">SUM(C32:C35)</f>
        <v>16</v>
      </c>
      <c r="D31" s="56">
        <f t="shared" si="5"/>
        <v>5</v>
      </c>
      <c r="E31" s="68">
        <f t="shared" si="5"/>
        <v>0</v>
      </c>
      <c r="F31" s="68">
        <f t="shared" si="5"/>
        <v>21</v>
      </c>
      <c r="G31" s="56">
        <f t="shared" si="5"/>
        <v>0</v>
      </c>
      <c r="H31" s="56">
        <f t="shared" si="5"/>
        <v>162633</v>
      </c>
      <c r="I31" s="68">
        <f>SUM(I32:I35)</f>
        <v>162654</v>
      </c>
      <c r="J31" s="100"/>
      <c r="K31" s="4"/>
      <c r="L31" s="4"/>
    </row>
    <row r="32" spans="2:12" ht="15.95" customHeight="1" x14ac:dyDescent="0.15">
      <c r="B32" s="18" t="s">
        <v>31</v>
      </c>
      <c r="C32" s="137">
        <v>16</v>
      </c>
      <c r="D32" s="45">
        <v>5</v>
      </c>
      <c r="E32" s="67"/>
      <c r="F32" s="55">
        <f>C32+D32+E32</f>
        <v>21</v>
      </c>
      <c r="G32" s="45"/>
      <c r="H32" s="45">
        <v>58</v>
      </c>
      <c r="I32" s="55">
        <f>H32+G32+F32</f>
        <v>79</v>
      </c>
      <c r="J32" s="101"/>
      <c r="K32" s="4"/>
      <c r="L32" s="4"/>
    </row>
    <row r="33" spans="2:12" ht="15.95" customHeight="1" x14ac:dyDescent="0.15">
      <c r="B33" s="18" t="s">
        <v>95</v>
      </c>
      <c r="C33" s="137"/>
      <c r="D33" s="45"/>
      <c r="E33" s="67"/>
      <c r="F33" s="55"/>
      <c r="G33" s="45"/>
      <c r="H33" s="45">
        <v>95150</v>
      </c>
      <c r="I33" s="55">
        <f>H33+G33+F33</f>
        <v>95150</v>
      </c>
      <c r="J33" s="101"/>
      <c r="K33" s="4"/>
      <c r="L33" s="4"/>
    </row>
    <row r="34" spans="2:12" ht="15.95" hidden="1" customHeight="1" x14ac:dyDescent="0.15">
      <c r="B34" s="18" t="s">
        <v>96</v>
      </c>
      <c r="C34" s="137"/>
      <c r="D34" s="45"/>
      <c r="E34" s="67"/>
      <c r="F34" s="55"/>
      <c r="G34" s="45"/>
      <c r="H34" s="45"/>
      <c r="I34" s="55">
        <f>H34+G34+F34</f>
        <v>0</v>
      </c>
      <c r="J34" s="101"/>
      <c r="K34" s="4"/>
      <c r="L34" s="4"/>
    </row>
    <row r="35" spans="2:12" ht="15.95" customHeight="1" x14ac:dyDescent="0.15">
      <c r="B35" s="18" t="s">
        <v>97</v>
      </c>
      <c r="C35" s="137"/>
      <c r="D35" s="45"/>
      <c r="E35" s="67"/>
      <c r="F35" s="55">
        <f>C35+D35+E35</f>
        <v>0</v>
      </c>
      <c r="G35" s="45"/>
      <c r="H35" s="45">
        <v>67425</v>
      </c>
      <c r="I35" s="55">
        <f>H35+G35+F35</f>
        <v>67425</v>
      </c>
      <c r="J35" s="101"/>
      <c r="K35" s="4"/>
      <c r="L35" s="4"/>
    </row>
    <row r="36" spans="2:12" ht="7.5" customHeight="1" x14ac:dyDescent="0.15">
      <c r="B36" s="18"/>
      <c r="C36" s="55"/>
      <c r="D36" s="35"/>
      <c r="E36" s="64"/>
      <c r="F36" s="55"/>
      <c r="G36" s="35"/>
      <c r="H36" s="35"/>
      <c r="I36" s="55"/>
      <c r="J36" s="96"/>
      <c r="K36" s="4"/>
      <c r="L36" s="4"/>
    </row>
    <row r="37" spans="2:12" ht="18" customHeight="1" thickBot="1" x14ac:dyDescent="0.2">
      <c r="B37" s="19" t="s">
        <v>32</v>
      </c>
      <c r="C37" s="69">
        <f t="shared" ref="C37:H37" si="6">C31+C23+C21+C17+C15+C13+C11</f>
        <v>10614176</v>
      </c>
      <c r="D37" s="20">
        <f t="shared" si="6"/>
        <v>1909319</v>
      </c>
      <c r="E37" s="69">
        <f t="shared" si="6"/>
        <v>0</v>
      </c>
      <c r="F37" s="69">
        <f>F31+F23+F21+F17+F15+F13+F11</f>
        <v>12523495</v>
      </c>
      <c r="G37" s="20">
        <f t="shared" si="6"/>
        <v>677660</v>
      </c>
      <c r="H37" s="20">
        <f t="shared" si="6"/>
        <v>2982736</v>
      </c>
      <c r="I37" s="69">
        <f>I31+I23+I21+I17+I15+I13+I11</f>
        <v>16183891</v>
      </c>
      <c r="J37" s="102"/>
      <c r="K37" s="4"/>
      <c r="L37" s="4"/>
    </row>
    <row r="38" spans="2:12" ht="8.25" customHeight="1" thickTop="1" thickBot="1" x14ac:dyDescent="0.2">
      <c r="B38" s="21"/>
      <c r="C38" s="141"/>
      <c r="D38" s="26"/>
      <c r="E38" s="70"/>
      <c r="F38" s="70"/>
      <c r="G38" s="26"/>
      <c r="H38" s="26"/>
      <c r="I38" s="77"/>
      <c r="J38" s="103"/>
      <c r="K38" s="4"/>
      <c r="L38" s="4"/>
    </row>
    <row r="39" spans="2:12" ht="15.95" customHeight="1" x14ac:dyDescent="0.15">
      <c r="B39" s="53" t="s">
        <v>33</v>
      </c>
      <c r="C39" s="71"/>
      <c r="D39" s="54"/>
      <c r="E39" s="71"/>
      <c r="F39" s="71"/>
      <c r="G39" s="54"/>
      <c r="H39" s="54"/>
      <c r="I39" s="71"/>
      <c r="J39" s="104"/>
      <c r="K39" s="4"/>
      <c r="L39" s="4"/>
    </row>
    <row r="40" spans="2:12" ht="15.95" customHeight="1" x14ac:dyDescent="0.15">
      <c r="B40" s="13" t="s">
        <v>34</v>
      </c>
      <c r="C40" s="72">
        <f t="shared" ref="C40:I40" si="7">SUM(C41:C60)</f>
        <v>10032280</v>
      </c>
      <c r="D40" s="22">
        <f t="shared" si="7"/>
        <v>2359663</v>
      </c>
      <c r="E40" s="72">
        <f t="shared" si="7"/>
        <v>0</v>
      </c>
      <c r="F40" s="72">
        <f t="shared" si="7"/>
        <v>12391943</v>
      </c>
      <c r="G40" s="22">
        <f t="shared" si="7"/>
        <v>660315</v>
      </c>
      <c r="H40" s="22">
        <f t="shared" si="7"/>
        <v>0</v>
      </c>
      <c r="I40" s="72">
        <f t="shared" si="7"/>
        <v>13052258</v>
      </c>
      <c r="J40" s="105"/>
      <c r="K40" s="4"/>
      <c r="L40" s="4"/>
    </row>
    <row r="41" spans="2:12" ht="15.95" customHeight="1" x14ac:dyDescent="0.15">
      <c r="B41" s="13" t="s">
        <v>1</v>
      </c>
      <c r="C41" s="55">
        <v>2697178</v>
      </c>
      <c r="D41" s="35">
        <v>683284</v>
      </c>
      <c r="E41" s="64"/>
      <c r="F41" s="55">
        <f t="shared" ref="F41:F59" si="8">C41+D41</f>
        <v>3380462</v>
      </c>
      <c r="G41" s="35">
        <v>215774</v>
      </c>
      <c r="H41" s="35"/>
      <c r="I41" s="55">
        <f>F41+G41+H41</f>
        <v>3596236</v>
      </c>
      <c r="J41" s="106"/>
      <c r="K41" s="4"/>
      <c r="L41" s="4"/>
    </row>
    <row r="42" spans="2:12" ht="15.95" customHeight="1" x14ac:dyDescent="0.15">
      <c r="B42" s="13" t="s">
        <v>35</v>
      </c>
      <c r="C42" s="55">
        <v>1732408</v>
      </c>
      <c r="D42" s="35">
        <v>190264</v>
      </c>
      <c r="E42" s="73"/>
      <c r="F42" s="55">
        <f t="shared" si="8"/>
        <v>1922672</v>
      </c>
      <c r="G42" s="35">
        <v>100139</v>
      </c>
      <c r="H42" s="35"/>
      <c r="I42" s="55">
        <f>F42+G42+H42</f>
        <v>2022811</v>
      </c>
      <c r="J42" s="107"/>
      <c r="K42" s="4"/>
      <c r="L42" s="4"/>
    </row>
    <row r="43" spans="2:12" ht="15.95" hidden="1" customHeight="1" x14ac:dyDescent="0.15">
      <c r="B43" s="18" t="s">
        <v>36</v>
      </c>
      <c r="C43" s="55">
        <v>0</v>
      </c>
      <c r="D43" s="35">
        <v>0</v>
      </c>
      <c r="E43" s="73"/>
      <c r="F43" s="55">
        <f t="shared" si="8"/>
        <v>0</v>
      </c>
      <c r="G43" s="35"/>
      <c r="H43" s="35"/>
      <c r="I43" s="55">
        <f>F43+G43+H43</f>
        <v>0</v>
      </c>
      <c r="J43" s="107"/>
      <c r="K43" s="4"/>
      <c r="L43" s="4"/>
    </row>
    <row r="44" spans="2:12" ht="15.95" hidden="1" customHeight="1" x14ac:dyDescent="0.15">
      <c r="B44" s="18" t="s">
        <v>91</v>
      </c>
      <c r="C44" s="55"/>
      <c r="D44" s="35"/>
      <c r="E44" s="73"/>
      <c r="F44" s="55">
        <f>C44+D44</f>
        <v>0</v>
      </c>
      <c r="G44" s="35"/>
      <c r="H44" s="35"/>
      <c r="I44" s="55">
        <f>F44+G44+H44</f>
        <v>0</v>
      </c>
      <c r="J44" s="107"/>
      <c r="K44" s="4"/>
      <c r="L44" s="4"/>
    </row>
    <row r="45" spans="2:12" ht="15.95" customHeight="1" x14ac:dyDescent="0.15">
      <c r="B45" s="18" t="s">
        <v>2</v>
      </c>
      <c r="C45" s="55">
        <v>423989</v>
      </c>
      <c r="D45" s="35">
        <v>107409</v>
      </c>
      <c r="E45" s="73"/>
      <c r="F45" s="55">
        <f t="shared" si="8"/>
        <v>531398</v>
      </c>
      <c r="G45" s="35">
        <v>33918</v>
      </c>
      <c r="H45" s="35">
        <v>0</v>
      </c>
      <c r="I45" s="55">
        <f t="shared" ref="I45:I59" si="9">F45+G45+H45</f>
        <v>565316</v>
      </c>
      <c r="J45" s="107"/>
      <c r="K45" s="4"/>
      <c r="L45" s="4"/>
    </row>
    <row r="46" spans="2:12" ht="15.95" customHeight="1" x14ac:dyDescent="0.15">
      <c r="B46" s="18" t="s">
        <v>3</v>
      </c>
      <c r="C46" s="55">
        <v>629076</v>
      </c>
      <c r="D46" s="35">
        <v>113391</v>
      </c>
      <c r="E46" s="73"/>
      <c r="F46" s="55">
        <f t="shared" si="8"/>
        <v>742467</v>
      </c>
      <c r="G46" s="35"/>
      <c r="H46" s="35"/>
      <c r="I46" s="55">
        <f t="shared" si="9"/>
        <v>742467</v>
      </c>
      <c r="J46" s="107"/>
      <c r="K46" s="4"/>
      <c r="L46" s="4"/>
    </row>
    <row r="47" spans="2:12" ht="15.95" customHeight="1" x14ac:dyDescent="0.15">
      <c r="B47" s="24" t="s">
        <v>4</v>
      </c>
      <c r="C47" s="55">
        <v>532149</v>
      </c>
      <c r="D47" s="55">
        <v>81538</v>
      </c>
      <c r="E47" s="73"/>
      <c r="F47" s="55">
        <f t="shared" si="8"/>
        <v>613687</v>
      </c>
      <c r="G47" s="55">
        <v>34332</v>
      </c>
      <c r="H47" s="55">
        <v>0</v>
      </c>
      <c r="I47" s="55">
        <f t="shared" si="9"/>
        <v>648019</v>
      </c>
      <c r="J47" s="107"/>
      <c r="K47" s="4"/>
      <c r="L47" s="4"/>
    </row>
    <row r="48" spans="2:12" ht="15.95" customHeight="1" x14ac:dyDescent="0.15">
      <c r="B48" s="24" t="s">
        <v>37</v>
      </c>
      <c r="C48" s="90">
        <v>458600</v>
      </c>
      <c r="D48" s="90">
        <v>70268</v>
      </c>
      <c r="E48" s="74"/>
      <c r="F48" s="55">
        <f t="shared" si="8"/>
        <v>528868</v>
      </c>
      <c r="G48" s="90">
        <v>29586</v>
      </c>
      <c r="H48" s="90">
        <v>0</v>
      </c>
      <c r="I48" s="55">
        <f t="shared" si="9"/>
        <v>558454</v>
      </c>
      <c r="J48" s="108"/>
      <c r="K48" s="4"/>
      <c r="L48" s="4"/>
    </row>
    <row r="49" spans="2:12" ht="15.95" customHeight="1" x14ac:dyDescent="0.15">
      <c r="B49" s="24" t="s">
        <v>74</v>
      </c>
      <c r="C49" s="90">
        <v>994671</v>
      </c>
      <c r="D49" s="90">
        <v>75797</v>
      </c>
      <c r="E49" s="74"/>
      <c r="F49" s="55">
        <f t="shared" si="8"/>
        <v>1070468</v>
      </c>
      <c r="G49" s="90">
        <v>16538</v>
      </c>
      <c r="H49" s="90"/>
      <c r="I49" s="55">
        <f t="shared" si="9"/>
        <v>1087006</v>
      </c>
      <c r="J49" s="108"/>
      <c r="K49" s="4"/>
      <c r="L49" s="4"/>
    </row>
    <row r="50" spans="2:12" ht="15.95" customHeight="1" x14ac:dyDescent="0.15">
      <c r="B50" s="24" t="s">
        <v>5</v>
      </c>
      <c r="C50" s="90">
        <v>36495</v>
      </c>
      <c r="D50" s="90">
        <v>99440</v>
      </c>
      <c r="E50" s="74"/>
      <c r="F50" s="55">
        <f t="shared" si="8"/>
        <v>135935</v>
      </c>
      <c r="G50" s="90">
        <v>161755</v>
      </c>
      <c r="H50" s="90"/>
      <c r="I50" s="55">
        <f t="shared" si="9"/>
        <v>297690</v>
      </c>
      <c r="J50" s="108"/>
      <c r="K50" s="4"/>
      <c r="L50" s="4"/>
    </row>
    <row r="51" spans="2:12" ht="15.95" customHeight="1" x14ac:dyDescent="0.15">
      <c r="B51" s="24" t="s">
        <v>38</v>
      </c>
      <c r="C51" s="90">
        <v>148337</v>
      </c>
      <c r="D51" s="90">
        <v>22728</v>
      </c>
      <c r="E51" s="74"/>
      <c r="F51" s="55">
        <f t="shared" si="8"/>
        <v>171065</v>
      </c>
      <c r="G51" s="90">
        <v>9569</v>
      </c>
      <c r="H51" s="90">
        <v>0</v>
      </c>
      <c r="I51" s="55">
        <f t="shared" si="9"/>
        <v>180634</v>
      </c>
      <c r="J51" s="108"/>
      <c r="K51" s="4"/>
      <c r="L51" s="5"/>
    </row>
    <row r="52" spans="2:12" ht="15.95" customHeight="1" x14ac:dyDescent="0.15">
      <c r="B52" s="24" t="s">
        <v>6</v>
      </c>
      <c r="C52" s="90">
        <v>431168</v>
      </c>
      <c r="D52" s="90">
        <v>66065</v>
      </c>
      <c r="E52" s="74"/>
      <c r="F52" s="55">
        <f t="shared" si="8"/>
        <v>497233</v>
      </c>
      <c r="G52" s="90">
        <v>27817</v>
      </c>
      <c r="H52" s="90">
        <v>0</v>
      </c>
      <c r="I52" s="55">
        <f t="shared" si="9"/>
        <v>525050</v>
      </c>
      <c r="J52" s="108"/>
      <c r="K52" s="4"/>
      <c r="L52" s="4"/>
    </row>
    <row r="53" spans="2:12" ht="15.95" customHeight="1" x14ac:dyDescent="0.15">
      <c r="B53" s="24" t="s">
        <v>39</v>
      </c>
      <c r="C53" s="90">
        <v>56210</v>
      </c>
      <c r="D53" s="90">
        <v>277871</v>
      </c>
      <c r="E53" s="74"/>
      <c r="F53" s="55">
        <f t="shared" si="8"/>
        <v>334081</v>
      </c>
      <c r="G53" s="90"/>
      <c r="H53" s="90"/>
      <c r="I53" s="55">
        <f t="shared" si="9"/>
        <v>334081</v>
      </c>
      <c r="J53" s="108"/>
      <c r="K53" s="4"/>
      <c r="L53" s="4"/>
    </row>
    <row r="54" spans="2:12" ht="15.95" customHeight="1" x14ac:dyDescent="0.15">
      <c r="B54" s="24" t="s">
        <v>7</v>
      </c>
      <c r="C54" s="90">
        <v>802706</v>
      </c>
      <c r="D54" s="90">
        <v>187511</v>
      </c>
      <c r="E54" s="74"/>
      <c r="F54" s="55">
        <f t="shared" si="8"/>
        <v>990217</v>
      </c>
      <c r="G54" s="90">
        <v>9000</v>
      </c>
      <c r="H54" s="90"/>
      <c r="I54" s="55">
        <f t="shared" si="9"/>
        <v>999217</v>
      </c>
      <c r="J54" s="108"/>
      <c r="K54" s="4"/>
      <c r="L54" s="4"/>
    </row>
    <row r="55" spans="2:12" ht="15.95" customHeight="1" x14ac:dyDescent="0.15">
      <c r="B55" s="24" t="s">
        <v>8</v>
      </c>
      <c r="C55" s="90">
        <v>35079</v>
      </c>
      <c r="D55" s="90">
        <v>5374</v>
      </c>
      <c r="E55" s="74"/>
      <c r="F55" s="55">
        <f t="shared" si="8"/>
        <v>40453</v>
      </c>
      <c r="G55" s="90">
        <v>2262</v>
      </c>
      <c r="H55" s="90"/>
      <c r="I55" s="55">
        <f t="shared" si="9"/>
        <v>42715</v>
      </c>
      <c r="J55" s="108"/>
      <c r="K55" s="4"/>
      <c r="L55" s="4"/>
    </row>
    <row r="56" spans="2:12" ht="15.95" customHeight="1" x14ac:dyDescent="0.15">
      <c r="B56" s="24" t="s">
        <v>9</v>
      </c>
      <c r="C56" s="90">
        <v>108439</v>
      </c>
      <c r="D56" s="90">
        <v>16615</v>
      </c>
      <c r="E56" s="74"/>
      <c r="F56" s="55">
        <f t="shared" si="8"/>
        <v>125054</v>
      </c>
      <c r="G56" s="90">
        <v>6995</v>
      </c>
      <c r="H56" s="90">
        <v>0</v>
      </c>
      <c r="I56" s="55">
        <f t="shared" si="9"/>
        <v>132049</v>
      </c>
      <c r="J56" s="108"/>
      <c r="K56" s="4"/>
      <c r="L56" s="4"/>
    </row>
    <row r="57" spans="2:12" ht="15.95" customHeight="1" x14ac:dyDescent="0.15">
      <c r="B57" s="24" t="s">
        <v>98</v>
      </c>
      <c r="C57" s="90">
        <v>4600</v>
      </c>
      <c r="D57" s="90"/>
      <c r="E57" s="74"/>
      <c r="F57" s="55">
        <f t="shared" si="8"/>
        <v>4600</v>
      </c>
      <c r="G57" s="90"/>
      <c r="H57" s="90"/>
      <c r="I57" s="55">
        <f t="shared" si="9"/>
        <v>4600</v>
      </c>
      <c r="J57" s="108"/>
      <c r="K57" s="4"/>
      <c r="L57" s="4"/>
    </row>
    <row r="58" spans="2:12" ht="15.95" customHeight="1" x14ac:dyDescent="0.15">
      <c r="B58" s="23" t="s">
        <v>92</v>
      </c>
      <c r="C58" s="55">
        <v>565320</v>
      </c>
      <c r="D58" s="55">
        <v>334601</v>
      </c>
      <c r="E58" s="73"/>
      <c r="F58" s="55">
        <f t="shared" si="8"/>
        <v>899921</v>
      </c>
      <c r="G58" s="55"/>
      <c r="H58" s="55"/>
      <c r="I58" s="55">
        <f t="shared" si="9"/>
        <v>899921</v>
      </c>
      <c r="J58" s="107"/>
      <c r="K58" s="4"/>
      <c r="L58" s="4"/>
    </row>
    <row r="59" spans="2:12" ht="15.95" customHeight="1" x14ac:dyDescent="0.15">
      <c r="B59" s="23" t="s">
        <v>99</v>
      </c>
      <c r="C59" s="132">
        <v>189345</v>
      </c>
      <c r="D59" s="132">
        <v>20794</v>
      </c>
      <c r="E59" s="75"/>
      <c r="F59" s="55">
        <f t="shared" si="8"/>
        <v>210139</v>
      </c>
      <c r="G59" s="132">
        <v>10944</v>
      </c>
      <c r="H59" s="132"/>
      <c r="I59" s="55">
        <f t="shared" si="9"/>
        <v>221083</v>
      </c>
      <c r="J59" s="109"/>
      <c r="K59" s="4"/>
      <c r="L59" s="4"/>
    </row>
    <row r="60" spans="2:12" ht="15.95" customHeight="1" thickBot="1" x14ac:dyDescent="0.2">
      <c r="B60" s="133" t="s">
        <v>100</v>
      </c>
      <c r="C60" s="77">
        <v>186510</v>
      </c>
      <c r="D60" s="77">
        <v>6713</v>
      </c>
      <c r="E60" s="76"/>
      <c r="F60" s="77">
        <f>C60+D60</f>
        <v>193223</v>
      </c>
      <c r="G60" s="76">
        <v>1686</v>
      </c>
      <c r="H60" s="77"/>
      <c r="I60" s="77">
        <f>F60+G60+H60</f>
        <v>194909</v>
      </c>
      <c r="J60" s="110"/>
      <c r="K60" s="4"/>
      <c r="L60" s="4"/>
    </row>
    <row r="61" spans="2:12" ht="5.25" customHeight="1" x14ac:dyDescent="0.15">
      <c r="B61" s="134"/>
      <c r="C61" s="79"/>
      <c r="D61" s="79"/>
      <c r="E61" s="78"/>
      <c r="F61" s="79"/>
      <c r="G61" s="78"/>
      <c r="H61" s="79"/>
      <c r="I61" s="79"/>
      <c r="J61" s="78"/>
      <c r="K61" s="4"/>
      <c r="L61" s="4"/>
    </row>
    <row r="62" spans="2:12" ht="54" customHeight="1" thickBot="1" x14ac:dyDescent="0.2">
      <c r="B62" s="135"/>
      <c r="C62" s="80"/>
      <c r="D62" s="80"/>
      <c r="E62" s="80"/>
      <c r="F62" s="80"/>
      <c r="G62" s="80"/>
      <c r="H62" s="80"/>
      <c r="I62" s="80"/>
      <c r="J62" s="80"/>
      <c r="K62" s="4"/>
      <c r="L62" s="4"/>
    </row>
    <row r="63" spans="2:12" ht="18.75" customHeight="1" x14ac:dyDescent="0.15">
      <c r="B63" s="136" t="s">
        <v>0</v>
      </c>
      <c r="C63" s="61" t="s">
        <v>10</v>
      </c>
      <c r="D63" s="61" t="s">
        <v>11</v>
      </c>
      <c r="E63" s="61" t="s">
        <v>12</v>
      </c>
      <c r="F63" s="61" t="s">
        <v>13</v>
      </c>
      <c r="G63" s="140" t="s">
        <v>14</v>
      </c>
      <c r="H63" s="61" t="s">
        <v>15</v>
      </c>
      <c r="I63" s="61" t="s">
        <v>16</v>
      </c>
      <c r="J63" s="94" t="s">
        <v>17</v>
      </c>
      <c r="K63" s="4"/>
      <c r="L63" s="4"/>
    </row>
    <row r="64" spans="2:12" ht="15.95" customHeight="1" x14ac:dyDescent="0.15">
      <c r="B64" s="23" t="s">
        <v>40</v>
      </c>
      <c r="C64" s="72"/>
      <c r="D64" s="72"/>
      <c r="E64" s="72"/>
      <c r="F64" s="72"/>
      <c r="G64" s="72"/>
      <c r="H64" s="72">
        <f>SUM(H65:H85)</f>
        <v>2548991</v>
      </c>
      <c r="I64" s="72">
        <f>SUM(I65:I85)</f>
        <v>2548991</v>
      </c>
      <c r="J64" s="119"/>
      <c r="K64" s="4"/>
      <c r="L64" s="4"/>
    </row>
    <row r="65" spans="2:12" ht="15.95" customHeight="1" x14ac:dyDescent="0.15">
      <c r="B65" s="23" t="s">
        <v>41</v>
      </c>
      <c r="C65" s="55"/>
      <c r="D65" s="81"/>
      <c r="E65" s="81"/>
      <c r="F65" s="81"/>
      <c r="G65" s="81"/>
      <c r="H65" s="55">
        <v>611360</v>
      </c>
      <c r="I65" s="111">
        <f>H65</f>
        <v>611360</v>
      </c>
      <c r="J65" s="120"/>
      <c r="K65" s="4"/>
      <c r="L65" s="4"/>
    </row>
    <row r="66" spans="2:12" ht="15.95" customHeight="1" x14ac:dyDescent="0.15">
      <c r="B66" s="23" t="s">
        <v>75</v>
      </c>
      <c r="C66" s="137"/>
      <c r="D66" s="82"/>
      <c r="E66" s="82"/>
      <c r="F66" s="82"/>
      <c r="G66" s="82"/>
      <c r="H66" s="55">
        <v>150208</v>
      </c>
      <c r="I66" s="111">
        <f>H66</f>
        <v>150208</v>
      </c>
      <c r="J66" s="121"/>
      <c r="K66" s="4"/>
      <c r="L66" s="4"/>
    </row>
    <row r="67" spans="2:12" ht="15.95" customHeight="1" x14ac:dyDescent="0.15">
      <c r="B67" s="24" t="s">
        <v>87</v>
      </c>
      <c r="C67" s="137"/>
      <c r="D67" s="82"/>
      <c r="E67" s="82"/>
      <c r="F67" s="82"/>
      <c r="G67" s="82"/>
      <c r="H67" s="55">
        <v>9307</v>
      </c>
      <c r="I67" s="111">
        <f>H67</f>
        <v>9307</v>
      </c>
      <c r="J67" s="121"/>
      <c r="K67" s="4"/>
      <c r="L67" s="4"/>
    </row>
    <row r="68" spans="2:12" ht="15.95" customHeight="1" x14ac:dyDescent="0.15">
      <c r="B68" s="24" t="s">
        <v>42</v>
      </c>
      <c r="C68" s="137"/>
      <c r="D68" s="82"/>
      <c r="E68" s="82"/>
      <c r="F68" s="82"/>
      <c r="G68" s="82"/>
      <c r="H68" s="55">
        <v>96103</v>
      </c>
      <c r="I68" s="111">
        <f>H68</f>
        <v>96103</v>
      </c>
      <c r="J68" s="121"/>
      <c r="K68" s="4"/>
      <c r="L68" s="4"/>
    </row>
    <row r="69" spans="2:12" ht="15.95" customHeight="1" x14ac:dyDescent="0.15">
      <c r="B69" s="23" t="s">
        <v>43</v>
      </c>
      <c r="C69" s="47"/>
      <c r="D69" s="48"/>
      <c r="E69" s="48"/>
      <c r="F69" s="48"/>
      <c r="G69" s="48"/>
      <c r="H69" s="55">
        <v>686327</v>
      </c>
      <c r="I69" s="111">
        <f t="shared" ref="I69:I80" si="10">H69</f>
        <v>686327</v>
      </c>
      <c r="J69" s="121"/>
      <c r="K69" s="4"/>
      <c r="L69" s="4"/>
    </row>
    <row r="70" spans="2:12" ht="15.95" customHeight="1" x14ac:dyDescent="0.15">
      <c r="B70" s="23" t="s">
        <v>44</v>
      </c>
      <c r="C70" s="47"/>
      <c r="D70" s="48"/>
      <c r="E70" s="48"/>
      <c r="F70" s="48"/>
      <c r="G70" s="48"/>
      <c r="H70" s="55">
        <v>68664</v>
      </c>
      <c r="I70" s="111">
        <f t="shared" si="10"/>
        <v>68664</v>
      </c>
      <c r="J70" s="122"/>
      <c r="K70" s="4"/>
      <c r="L70" s="4"/>
    </row>
    <row r="71" spans="2:12" ht="17.25" customHeight="1" x14ac:dyDescent="0.15">
      <c r="B71" s="23" t="s">
        <v>45</v>
      </c>
      <c r="C71" s="47"/>
      <c r="D71" s="48"/>
      <c r="E71" s="48"/>
      <c r="F71" s="48"/>
      <c r="G71" s="48"/>
      <c r="H71" s="55">
        <v>59173</v>
      </c>
      <c r="I71" s="111">
        <f t="shared" si="10"/>
        <v>59173</v>
      </c>
      <c r="J71" s="122"/>
      <c r="K71" s="4"/>
      <c r="L71" s="4"/>
    </row>
    <row r="72" spans="2:12" ht="17.25" customHeight="1" x14ac:dyDescent="0.15">
      <c r="B72" s="23" t="s">
        <v>46</v>
      </c>
      <c r="C72" s="47"/>
      <c r="D72" s="48"/>
      <c r="E72" s="48"/>
      <c r="F72" s="48"/>
      <c r="G72" s="48"/>
      <c r="H72" s="90">
        <v>138179</v>
      </c>
      <c r="I72" s="111">
        <f t="shared" si="10"/>
        <v>138179</v>
      </c>
      <c r="J72" s="122"/>
      <c r="K72" s="6"/>
      <c r="L72" s="4"/>
    </row>
    <row r="73" spans="2:12" ht="15.75" customHeight="1" x14ac:dyDescent="0.15">
      <c r="B73" s="23" t="s">
        <v>47</v>
      </c>
      <c r="C73" s="47"/>
      <c r="D73" s="48"/>
      <c r="E73" s="48"/>
      <c r="F73" s="48"/>
      <c r="G73" s="48"/>
      <c r="H73" s="55">
        <v>0</v>
      </c>
      <c r="I73" s="111">
        <f t="shared" si="10"/>
        <v>0</v>
      </c>
      <c r="J73" s="122"/>
      <c r="K73" s="7"/>
      <c r="L73" s="4"/>
    </row>
    <row r="74" spans="2:12" ht="15.75" customHeight="1" x14ac:dyDescent="0.15">
      <c r="B74" s="23" t="s">
        <v>48</v>
      </c>
      <c r="C74" s="47"/>
      <c r="D74" s="48"/>
      <c r="E74" s="48"/>
      <c r="F74" s="48"/>
      <c r="G74" s="48"/>
      <c r="H74" s="55">
        <v>195360</v>
      </c>
      <c r="I74" s="111">
        <f t="shared" si="10"/>
        <v>195360</v>
      </c>
      <c r="J74" s="122"/>
      <c r="K74" s="6"/>
      <c r="L74" s="4"/>
    </row>
    <row r="75" spans="2:12" ht="15.75" customHeight="1" x14ac:dyDescent="0.15">
      <c r="B75" s="23" t="s">
        <v>73</v>
      </c>
      <c r="C75" s="138"/>
      <c r="D75" s="48"/>
      <c r="E75" s="48"/>
      <c r="F75" s="48"/>
      <c r="G75" s="48"/>
      <c r="H75" s="55">
        <v>19139</v>
      </c>
      <c r="I75" s="111">
        <f t="shared" si="10"/>
        <v>19139</v>
      </c>
      <c r="J75" s="122"/>
      <c r="K75" s="4"/>
      <c r="L75" s="4"/>
    </row>
    <row r="76" spans="2:12" ht="15.95" customHeight="1" x14ac:dyDescent="0.15">
      <c r="B76" s="23" t="s">
        <v>49</v>
      </c>
      <c r="C76" s="47"/>
      <c r="D76" s="48"/>
      <c r="E76" s="48"/>
      <c r="F76" s="48"/>
      <c r="G76" s="48"/>
      <c r="H76" s="90">
        <v>55634</v>
      </c>
      <c r="I76" s="111">
        <f t="shared" si="10"/>
        <v>55634</v>
      </c>
      <c r="J76" s="122"/>
      <c r="K76" s="4"/>
      <c r="L76" s="4"/>
    </row>
    <row r="77" spans="2:12" ht="15.95" customHeight="1" x14ac:dyDescent="0.15">
      <c r="B77" s="23" t="s">
        <v>50</v>
      </c>
      <c r="C77" s="47"/>
      <c r="D77" s="48"/>
      <c r="E77" s="48"/>
      <c r="F77" s="48"/>
      <c r="G77" s="48"/>
      <c r="H77" s="90">
        <v>0</v>
      </c>
      <c r="I77" s="111">
        <f t="shared" si="10"/>
        <v>0</v>
      </c>
      <c r="J77" s="122"/>
      <c r="K77" s="4"/>
      <c r="L77" s="4"/>
    </row>
    <row r="78" spans="2:12" ht="15.95" customHeight="1" x14ac:dyDescent="0.15">
      <c r="B78" s="24" t="s">
        <v>51</v>
      </c>
      <c r="C78" s="50"/>
      <c r="D78" s="51"/>
      <c r="E78" s="51"/>
      <c r="F78" s="51"/>
      <c r="G78" s="51"/>
      <c r="H78" s="55">
        <v>273900</v>
      </c>
      <c r="I78" s="111">
        <f t="shared" si="10"/>
        <v>273900</v>
      </c>
      <c r="J78" s="122"/>
      <c r="K78" s="4"/>
      <c r="L78" s="4"/>
    </row>
    <row r="79" spans="2:12" ht="15.95" customHeight="1" x14ac:dyDescent="0.15">
      <c r="B79" s="23" t="s">
        <v>52</v>
      </c>
      <c r="C79" s="47"/>
      <c r="D79" s="48"/>
      <c r="E79" s="48"/>
      <c r="F79" s="48"/>
      <c r="G79" s="48"/>
      <c r="H79" s="90">
        <v>4525</v>
      </c>
      <c r="I79" s="111">
        <f t="shared" si="10"/>
        <v>4525</v>
      </c>
      <c r="J79" s="123"/>
      <c r="K79" s="4"/>
      <c r="L79" s="4"/>
    </row>
    <row r="80" spans="2:12" ht="15.95" customHeight="1" x14ac:dyDescent="0.15">
      <c r="B80" s="23" t="s">
        <v>53</v>
      </c>
      <c r="C80" s="47"/>
      <c r="D80" s="48"/>
      <c r="E80" s="48"/>
      <c r="F80" s="48"/>
      <c r="G80" s="48"/>
      <c r="H80" s="90">
        <v>13991</v>
      </c>
      <c r="I80" s="111">
        <f t="shared" si="10"/>
        <v>13991</v>
      </c>
      <c r="J80" s="122"/>
      <c r="K80" s="4"/>
      <c r="L80" s="4"/>
    </row>
    <row r="81" spans="2:12" ht="17.25" customHeight="1" x14ac:dyDescent="0.15">
      <c r="B81" s="24" t="s">
        <v>55</v>
      </c>
      <c r="C81" s="50"/>
      <c r="D81" s="51"/>
      <c r="E81" s="51"/>
      <c r="F81" s="51"/>
      <c r="G81" s="51"/>
      <c r="H81" s="137">
        <v>42400</v>
      </c>
      <c r="I81" s="111">
        <f>H81</f>
        <v>42400</v>
      </c>
      <c r="J81" s="124"/>
    </row>
    <row r="82" spans="2:12" ht="17.25" customHeight="1" x14ac:dyDescent="0.15">
      <c r="B82" s="23" t="s">
        <v>56</v>
      </c>
      <c r="C82" s="55"/>
      <c r="D82" s="83"/>
      <c r="E82" s="83"/>
      <c r="F82" s="83"/>
      <c r="G82" s="83"/>
      <c r="H82" s="55">
        <v>0</v>
      </c>
      <c r="I82" s="111">
        <f>H82</f>
        <v>0</v>
      </c>
      <c r="J82" s="125"/>
    </row>
    <row r="83" spans="2:12" ht="15.95" customHeight="1" x14ac:dyDescent="0.15">
      <c r="B83" s="23" t="s">
        <v>54</v>
      </c>
      <c r="C83" s="47"/>
      <c r="D83" s="48"/>
      <c r="E83" s="48"/>
      <c r="F83" s="48"/>
      <c r="G83" s="48"/>
      <c r="H83" s="55">
        <v>62255</v>
      </c>
      <c r="I83" s="111">
        <f>H83</f>
        <v>62255</v>
      </c>
      <c r="J83" s="125"/>
      <c r="K83" s="4"/>
      <c r="L83" s="4"/>
    </row>
    <row r="84" spans="2:12" ht="15.95" customHeight="1" x14ac:dyDescent="0.15">
      <c r="B84" s="23" t="s">
        <v>94</v>
      </c>
      <c r="C84" s="132"/>
      <c r="D84" s="132"/>
      <c r="E84" s="75"/>
      <c r="F84" s="55"/>
      <c r="G84" s="132"/>
      <c r="H84" s="55">
        <v>16417</v>
      </c>
      <c r="I84" s="111">
        <f>H84</f>
        <v>16417</v>
      </c>
      <c r="J84" s="109"/>
      <c r="K84" s="4"/>
      <c r="L84" s="4"/>
    </row>
    <row r="85" spans="2:12" ht="17.25" customHeight="1" x14ac:dyDescent="0.15">
      <c r="B85" s="23" t="s">
        <v>101</v>
      </c>
      <c r="C85" s="55"/>
      <c r="D85" s="83"/>
      <c r="E85" s="83"/>
      <c r="F85" s="83"/>
      <c r="G85" s="83"/>
      <c r="H85" s="90">
        <v>46049</v>
      </c>
      <c r="I85" s="111">
        <f>H85</f>
        <v>46049</v>
      </c>
      <c r="J85" s="125"/>
    </row>
    <row r="86" spans="2:12" ht="6.75" customHeight="1" x14ac:dyDescent="0.15">
      <c r="B86" s="23"/>
      <c r="C86" s="137"/>
      <c r="D86" s="46"/>
      <c r="E86" s="82"/>
      <c r="F86" s="82"/>
      <c r="G86" s="46"/>
      <c r="H86" s="49"/>
      <c r="I86" s="111"/>
      <c r="J86" s="124"/>
    </row>
    <row r="87" spans="2:12" ht="17.25" customHeight="1" thickBot="1" x14ac:dyDescent="0.2">
      <c r="B87" s="25" t="s">
        <v>57</v>
      </c>
      <c r="C87" s="84">
        <f>C40</f>
        <v>10032280</v>
      </c>
      <c r="D87" s="26">
        <f>D40</f>
        <v>2359663</v>
      </c>
      <c r="E87" s="84">
        <f>E40</f>
        <v>0</v>
      </c>
      <c r="F87" s="84">
        <f>F40</f>
        <v>12391943</v>
      </c>
      <c r="G87" s="26">
        <f>G40</f>
        <v>660315</v>
      </c>
      <c r="H87" s="27">
        <f>H64+H40</f>
        <v>2548991</v>
      </c>
      <c r="I87" s="112">
        <f>I64+I40</f>
        <v>15601249</v>
      </c>
      <c r="J87" s="126"/>
    </row>
    <row r="88" spans="2:12" ht="21.75" customHeight="1" x14ac:dyDescent="0.15">
      <c r="B88" s="28" t="s">
        <v>76</v>
      </c>
      <c r="C88" s="85">
        <f t="shared" ref="C88:I88" si="11">C37-C87</f>
        <v>581896</v>
      </c>
      <c r="D88" s="40">
        <f t="shared" si="11"/>
        <v>-450344</v>
      </c>
      <c r="E88" s="85">
        <f t="shared" si="11"/>
        <v>0</v>
      </c>
      <c r="F88" s="85">
        <f t="shared" si="11"/>
        <v>131552</v>
      </c>
      <c r="G88" s="40">
        <f t="shared" si="11"/>
        <v>17345</v>
      </c>
      <c r="H88" s="40">
        <f t="shared" si="11"/>
        <v>433745</v>
      </c>
      <c r="I88" s="85">
        <f t="shared" si="11"/>
        <v>582642</v>
      </c>
      <c r="J88" s="127"/>
    </row>
    <row r="89" spans="2:12" ht="17.25" customHeight="1" x14ac:dyDescent="0.15">
      <c r="B89" s="30" t="s">
        <v>58</v>
      </c>
      <c r="C89" s="86"/>
      <c r="D89" s="31"/>
      <c r="E89" s="86"/>
      <c r="F89" s="86"/>
      <c r="G89" s="31"/>
      <c r="H89" s="31"/>
      <c r="I89" s="111"/>
      <c r="J89" s="128"/>
    </row>
    <row r="90" spans="2:12" ht="17.25" customHeight="1" x14ac:dyDescent="0.15">
      <c r="B90" s="23" t="s">
        <v>59</v>
      </c>
      <c r="C90" s="86"/>
      <c r="D90" s="31"/>
      <c r="E90" s="86"/>
      <c r="F90" s="86"/>
      <c r="G90" s="31"/>
      <c r="H90" s="31"/>
      <c r="I90" s="113"/>
      <c r="J90" s="128"/>
    </row>
    <row r="91" spans="2:12" ht="17.25" customHeight="1" thickBot="1" x14ac:dyDescent="0.2">
      <c r="B91" s="32" t="s">
        <v>60</v>
      </c>
      <c r="C91" s="87">
        <f>C88</f>
        <v>581896</v>
      </c>
      <c r="D91" s="41">
        <f>D88</f>
        <v>-450344</v>
      </c>
      <c r="E91" s="87">
        <v>0</v>
      </c>
      <c r="F91" s="87">
        <f>F88</f>
        <v>131552</v>
      </c>
      <c r="G91" s="41">
        <f>G88</f>
        <v>17345</v>
      </c>
      <c r="H91" s="41">
        <f>H88</f>
        <v>433745</v>
      </c>
      <c r="I91" s="87">
        <f>I88</f>
        <v>582642</v>
      </c>
      <c r="J91" s="129"/>
    </row>
    <row r="92" spans="2:12" ht="17.25" customHeight="1" thickTop="1" x14ac:dyDescent="0.15">
      <c r="B92" s="34" t="s">
        <v>61</v>
      </c>
      <c r="C92" s="88"/>
      <c r="D92" s="29"/>
      <c r="E92" s="88"/>
      <c r="F92" s="88"/>
      <c r="G92" s="29"/>
      <c r="H92" s="29"/>
      <c r="I92" s="114"/>
      <c r="J92" s="127"/>
    </row>
    <row r="93" spans="2:12" ht="17.25" customHeight="1" x14ac:dyDescent="0.15">
      <c r="B93" s="23" t="s">
        <v>62</v>
      </c>
      <c r="C93" s="86">
        <f>C94</f>
        <v>0</v>
      </c>
      <c r="D93" s="31">
        <f>D94</f>
        <v>0</v>
      </c>
      <c r="E93" s="86"/>
      <c r="F93" s="55">
        <f>C93+D93</f>
        <v>0</v>
      </c>
      <c r="G93" s="31"/>
      <c r="H93" s="31"/>
      <c r="I93" s="31"/>
      <c r="J93" s="128"/>
    </row>
    <row r="94" spans="2:12" ht="15.75" customHeight="1" x14ac:dyDescent="0.15">
      <c r="B94" s="23" t="s">
        <v>89</v>
      </c>
      <c r="C94" s="86"/>
      <c r="D94" s="31"/>
      <c r="E94" s="86"/>
      <c r="F94" s="55">
        <f>C94+D94</f>
        <v>0</v>
      </c>
      <c r="G94" s="31"/>
      <c r="H94" s="31"/>
      <c r="I94" s="111">
        <f>F94+G94+H94</f>
        <v>0</v>
      </c>
      <c r="J94" s="128"/>
    </row>
    <row r="95" spans="2:12" ht="15.75" customHeight="1" x14ac:dyDescent="0.15">
      <c r="B95" s="23" t="s">
        <v>63</v>
      </c>
      <c r="C95" s="86">
        <f>C96</f>
        <v>0</v>
      </c>
      <c r="D95" s="31">
        <f>D96</f>
        <v>0</v>
      </c>
      <c r="E95" s="86"/>
      <c r="F95" s="55">
        <f>C95+D95</f>
        <v>0</v>
      </c>
      <c r="G95" s="31"/>
      <c r="H95" s="31"/>
      <c r="I95" s="111">
        <f t="shared" ref="I95:I96" si="12">F95+G95+H95</f>
        <v>0</v>
      </c>
      <c r="J95" s="128"/>
    </row>
    <row r="96" spans="2:12" ht="15.75" customHeight="1" x14ac:dyDescent="0.15">
      <c r="B96" s="23" t="s">
        <v>104</v>
      </c>
      <c r="C96" s="86"/>
      <c r="D96" s="31"/>
      <c r="E96" s="86"/>
      <c r="F96" s="55">
        <f>C96+D96</f>
        <v>0</v>
      </c>
      <c r="G96" s="31"/>
      <c r="H96" s="42">
        <v>500000</v>
      </c>
      <c r="I96" s="111">
        <f t="shared" si="12"/>
        <v>500000</v>
      </c>
      <c r="J96" s="128"/>
    </row>
    <row r="97" spans="2:10" ht="17.25" customHeight="1" thickBot="1" x14ac:dyDescent="0.2">
      <c r="B97" s="32" t="s">
        <v>64</v>
      </c>
      <c r="C97" s="33">
        <f>SUM(C94)</f>
        <v>0</v>
      </c>
      <c r="D97" s="33">
        <f>SUM(D94)</f>
        <v>0</v>
      </c>
      <c r="E97" s="33">
        <f>SUM(E94)</f>
        <v>0</v>
      </c>
      <c r="F97" s="33">
        <f t="shared" ref="F97:G97" si="13">SUM(F94)</f>
        <v>0</v>
      </c>
      <c r="G97" s="33">
        <f t="shared" si="13"/>
        <v>0</v>
      </c>
      <c r="H97" s="41">
        <f>H94-H96</f>
        <v>-500000</v>
      </c>
      <c r="I97" s="142">
        <f>F97+G97+H97</f>
        <v>-500000</v>
      </c>
      <c r="J97" s="129"/>
    </row>
    <row r="98" spans="2:10" ht="18" customHeight="1" thickTop="1" x14ac:dyDescent="0.15">
      <c r="B98" s="28"/>
      <c r="C98" s="88"/>
      <c r="D98" s="29"/>
      <c r="E98" s="88"/>
      <c r="F98" s="90"/>
      <c r="G98" s="29"/>
      <c r="H98" s="29"/>
      <c r="I98" s="72"/>
      <c r="J98" s="127"/>
    </row>
    <row r="99" spans="2:10" ht="18" customHeight="1" x14ac:dyDescent="0.15">
      <c r="B99" s="23" t="s">
        <v>88</v>
      </c>
      <c r="C99" s="48">
        <f>C91+C97</f>
        <v>581896</v>
      </c>
      <c r="D99" s="42">
        <f>D91+D97</f>
        <v>-450344</v>
      </c>
      <c r="E99" s="86"/>
      <c r="F99" s="48">
        <f>F91+F97</f>
        <v>131552</v>
      </c>
      <c r="G99" s="42">
        <f>G91+G97</f>
        <v>17345</v>
      </c>
      <c r="H99" s="42">
        <f>H91+H97</f>
        <v>-66255</v>
      </c>
      <c r="I99" s="48">
        <f>I91+I97</f>
        <v>82642</v>
      </c>
      <c r="J99" s="128"/>
    </row>
    <row r="100" spans="2:10" ht="15.75" customHeight="1" x14ac:dyDescent="0.15">
      <c r="B100" s="23" t="s">
        <v>65</v>
      </c>
      <c r="C100" s="48">
        <v>23046960</v>
      </c>
      <c r="D100" s="42">
        <v>6974992</v>
      </c>
      <c r="E100" s="48"/>
      <c r="F100" s="48">
        <f>SUM(C100:D100)</f>
        <v>30021952</v>
      </c>
      <c r="G100" s="42">
        <v>118023</v>
      </c>
      <c r="H100" s="42">
        <v>6411066</v>
      </c>
      <c r="I100" s="48">
        <f>F100+G100+H100</f>
        <v>36551041</v>
      </c>
      <c r="J100" s="128"/>
    </row>
    <row r="101" spans="2:10" ht="15.75" customHeight="1" thickBot="1" x14ac:dyDescent="0.2">
      <c r="B101" s="32" t="s">
        <v>66</v>
      </c>
      <c r="C101" s="87">
        <f>C99+C100</f>
        <v>23628856</v>
      </c>
      <c r="D101" s="41">
        <f>D99+D100</f>
        <v>6524648</v>
      </c>
      <c r="E101" s="87"/>
      <c r="F101" s="87">
        <f>SUM(C101:D101)</f>
        <v>30153504</v>
      </c>
      <c r="G101" s="41">
        <f>G99+G100</f>
        <v>135368</v>
      </c>
      <c r="H101" s="41">
        <f>H99+H100</f>
        <v>6344811</v>
      </c>
      <c r="I101" s="87">
        <f>F101+G101+H101</f>
        <v>36633683</v>
      </c>
      <c r="J101" s="129"/>
    </row>
    <row r="102" spans="2:10" ht="15.75" customHeight="1" thickTop="1" x14ac:dyDescent="0.15">
      <c r="B102" s="13" t="s">
        <v>67</v>
      </c>
      <c r="C102" s="88"/>
      <c r="D102" s="29"/>
      <c r="E102" s="88"/>
      <c r="F102" s="88"/>
      <c r="G102" s="29"/>
      <c r="H102" s="29"/>
      <c r="I102" s="116">
        <v>0</v>
      </c>
      <c r="J102" s="127"/>
    </row>
    <row r="103" spans="2:10" ht="15.75" customHeight="1" x14ac:dyDescent="0.15">
      <c r="B103" s="23" t="s">
        <v>68</v>
      </c>
      <c r="C103" s="88"/>
      <c r="D103" s="29"/>
      <c r="E103" s="88"/>
      <c r="F103" s="88"/>
      <c r="G103" s="29"/>
      <c r="H103" s="29"/>
      <c r="I103" s="113">
        <v>0</v>
      </c>
      <c r="J103" s="127"/>
    </row>
    <row r="104" spans="2:10" ht="15.75" customHeight="1" x14ac:dyDescent="0.15">
      <c r="B104" s="23" t="s">
        <v>69</v>
      </c>
      <c r="C104" s="88"/>
      <c r="D104" s="29"/>
      <c r="E104" s="88"/>
      <c r="F104" s="88"/>
      <c r="G104" s="29"/>
      <c r="H104" s="29"/>
      <c r="I104" s="115"/>
      <c r="J104" s="127"/>
    </row>
    <row r="105" spans="2:10" ht="15.75" customHeight="1" x14ac:dyDescent="0.15">
      <c r="B105" s="23" t="s">
        <v>70</v>
      </c>
      <c r="C105" s="88"/>
      <c r="D105" s="29"/>
      <c r="E105" s="88"/>
      <c r="F105" s="88"/>
      <c r="G105" s="29"/>
      <c r="H105" s="29"/>
      <c r="I105" s="113">
        <v>0</v>
      </c>
      <c r="J105" s="127"/>
    </row>
    <row r="106" spans="2:10" ht="17.25" customHeight="1" thickBot="1" x14ac:dyDescent="0.2">
      <c r="B106" s="32" t="s">
        <v>71</v>
      </c>
      <c r="C106" s="89"/>
      <c r="D106" s="33"/>
      <c r="E106" s="89"/>
      <c r="F106" s="89"/>
      <c r="G106" s="33"/>
      <c r="H106" s="37">
        <v>0</v>
      </c>
      <c r="I106" s="117">
        <v>0</v>
      </c>
      <c r="J106" s="129"/>
    </row>
    <row r="107" spans="2:10" ht="17.25" customHeight="1" thickTop="1" x14ac:dyDescent="0.15">
      <c r="B107" s="38" t="s">
        <v>72</v>
      </c>
      <c r="C107" s="91">
        <f t="shared" ref="C107:I107" si="14">C101</f>
        <v>23628856</v>
      </c>
      <c r="D107" s="57">
        <f t="shared" si="14"/>
        <v>6524648</v>
      </c>
      <c r="E107" s="91">
        <f t="shared" si="14"/>
        <v>0</v>
      </c>
      <c r="F107" s="91">
        <f t="shared" si="14"/>
        <v>30153504</v>
      </c>
      <c r="G107" s="57">
        <f t="shared" si="14"/>
        <v>135368</v>
      </c>
      <c r="H107" s="57">
        <f t="shared" si="14"/>
        <v>6344811</v>
      </c>
      <c r="I107" s="91">
        <f t="shared" si="14"/>
        <v>36633683</v>
      </c>
      <c r="J107" s="130"/>
    </row>
    <row r="108" spans="2:10" ht="18" customHeight="1" thickBot="1" x14ac:dyDescent="0.2">
      <c r="B108" s="39"/>
      <c r="C108" s="92"/>
      <c r="D108" s="52"/>
      <c r="E108" s="92"/>
      <c r="F108" s="92"/>
      <c r="G108" s="52"/>
      <c r="H108" s="52"/>
      <c r="I108" s="118"/>
      <c r="J108" s="131"/>
    </row>
    <row r="109" spans="2:10" ht="24" customHeight="1" x14ac:dyDescent="0.15">
      <c r="B109" s="146" t="s">
        <v>90</v>
      </c>
      <c r="C109" s="146"/>
      <c r="D109" s="146"/>
      <c r="E109" s="146"/>
      <c r="F109" s="146"/>
      <c r="G109" s="146"/>
      <c r="H109" s="146"/>
      <c r="I109" s="146"/>
      <c r="J109" s="146"/>
    </row>
  </sheetData>
  <mergeCells count="4">
    <mergeCell ref="C2:D2"/>
    <mergeCell ref="B4:K4"/>
    <mergeCell ref="B5:K5"/>
    <mergeCell ref="B109:J109"/>
  </mergeCells>
  <phoneticPr fontId="2"/>
  <printOptions horizontalCentered="1"/>
  <pageMargins left="0.19685039370078741" right="0.19685039370078741" top="0.47244094488188981" bottom="0.47244094488188981" header="0.19685039370078741" footer="0.19685039370078741"/>
  <pageSetup paperSize="9" orientation="portrait" r:id="rId1"/>
  <headerFooter alignWithMargins="0"/>
  <rowBreaks count="1" manualBreakCount="1">
    <brk id="6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R02年度</vt:lpstr>
      <vt:lpstr>'R02年度'!Print_Area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益子文夫</dc:creator>
  <cp:lastModifiedBy>user01</cp:lastModifiedBy>
  <cp:lastPrinted>2021-04-16T04:18:23Z</cp:lastPrinted>
  <dcterms:created xsi:type="dcterms:W3CDTF">2011-03-23T00:28:03Z</dcterms:created>
  <dcterms:modified xsi:type="dcterms:W3CDTF">2022-07-29T05:10:55Z</dcterms:modified>
</cp:coreProperties>
</file>