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デスクトップ\0301　栄養士会\2021\パターン20210420\"/>
    </mc:Choice>
  </mc:AlternateContent>
  <xr:revisionPtr revIDLastSave="0" documentId="13_ncr:1_{2D7D6AAE-6557-42DB-A870-2E9DCC924CCA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02収支計" sheetId="1" r:id="rId1"/>
  </sheets>
  <definedNames>
    <definedName name="_xlnm.Print_Titles" localSheetId="0">'R02収支計'!$5:$5</definedName>
  </definedNames>
  <calcPr calcId="191029"/>
</workbook>
</file>

<file path=xl/calcChain.xml><?xml version="1.0" encoding="utf-8"?>
<calcChain xmlns="http://schemas.openxmlformats.org/spreadsheetml/2006/main">
  <c r="C71" i="1" l="1"/>
  <c r="B71" i="1"/>
  <c r="D74" i="1"/>
  <c r="D41" i="1"/>
  <c r="B14" i="1"/>
  <c r="D69" i="1"/>
  <c r="C75" i="1"/>
  <c r="B75" i="1"/>
  <c r="D75" i="1" s="1"/>
  <c r="C68" i="1"/>
  <c r="C67" i="1" s="1"/>
  <c r="B68" i="1"/>
  <c r="B67" i="1" s="1"/>
  <c r="D40" i="1"/>
  <c r="C20" i="1"/>
  <c r="B20" i="1"/>
  <c r="C14" i="1"/>
  <c r="C13" i="1" s="1"/>
  <c r="C8" i="1"/>
  <c r="B8" i="1"/>
  <c r="B44" i="1"/>
  <c r="C44" i="1"/>
  <c r="B27" i="1"/>
  <c r="C27" i="1"/>
  <c r="D76" i="1"/>
  <c r="D72" i="1"/>
  <c r="D73" i="1"/>
  <c r="D78" i="1"/>
  <c r="D80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45" i="1"/>
  <c r="D28" i="1"/>
  <c r="D29" i="1"/>
  <c r="D30" i="1"/>
  <c r="D31" i="1"/>
  <c r="D32" i="1"/>
  <c r="D33" i="1"/>
  <c r="D34" i="1"/>
  <c r="D35" i="1"/>
  <c r="D36" i="1"/>
  <c r="D37" i="1"/>
  <c r="D38" i="1"/>
  <c r="D39" i="1"/>
  <c r="D42" i="1"/>
  <c r="D43" i="1"/>
  <c r="D9" i="1"/>
  <c r="D10" i="1"/>
  <c r="D11" i="1"/>
  <c r="D12" i="1"/>
  <c r="D15" i="1"/>
  <c r="D16" i="1"/>
  <c r="D17" i="1"/>
  <c r="D18" i="1"/>
  <c r="D19" i="1"/>
  <c r="D21" i="1"/>
  <c r="D22" i="1"/>
  <c r="D23" i="1"/>
  <c r="D24" i="1"/>
  <c r="D71" i="1" l="1"/>
  <c r="B70" i="1"/>
  <c r="B77" i="1" s="1"/>
  <c r="C70" i="1"/>
  <c r="C77" i="1" s="1"/>
  <c r="D67" i="1"/>
  <c r="D44" i="1"/>
  <c r="D8" i="1"/>
  <c r="D20" i="1"/>
  <c r="C64" i="1"/>
  <c r="D68" i="1"/>
  <c r="D27" i="1"/>
  <c r="C25" i="1"/>
  <c r="D14" i="1"/>
  <c r="B64" i="1"/>
  <c r="B13" i="1"/>
  <c r="D13" i="1" s="1"/>
  <c r="D77" i="1" l="1"/>
  <c r="D64" i="1"/>
  <c r="C65" i="1"/>
  <c r="C79" i="1" s="1"/>
  <c r="C81" i="1" s="1"/>
  <c r="D70" i="1"/>
  <c r="B25" i="1"/>
  <c r="D25" i="1" l="1"/>
  <c r="B65" i="1"/>
  <c r="B79" i="1" l="1"/>
  <c r="D65" i="1"/>
  <c r="D79" i="1" l="1"/>
  <c r="B81" i="1"/>
  <c r="D81" i="1" s="1"/>
</calcChain>
</file>

<file path=xl/sharedStrings.xml><?xml version="1.0" encoding="utf-8"?>
<sst xmlns="http://schemas.openxmlformats.org/spreadsheetml/2006/main" count="85" uniqueCount="69">
  <si>
    <t>　　会費収入</t>
    <rPh sb="2" eb="4">
      <t>カイヒ</t>
    </rPh>
    <rPh sb="4" eb="6">
      <t>シュウニュウ</t>
    </rPh>
    <phoneticPr fontId="1"/>
  </si>
  <si>
    <t>　　入会金収入</t>
    <rPh sb="2" eb="5">
      <t>ニュウカイキン</t>
    </rPh>
    <rPh sb="5" eb="7">
      <t>シュウニュウ</t>
    </rPh>
    <phoneticPr fontId="1"/>
  </si>
  <si>
    <t>　　賛助会費収入</t>
    <rPh sb="2" eb="4">
      <t>サンジョ</t>
    </rPh>
    <rPh sb="4" eb="6">
      <t>カイヒ</t>
    </rPh>
    <rPh sb="6" eb="8">
      <t>シュウニュウ</t>
    </rPh>
    <phoneticPr fontId="1"/>
  </si>
  <si>
    <t>　　委託事業収入</t>
    <rPh sb="2" eb="4">
      <t>イタク</t>
    </rPh>
    <rPh sb="4" eb="6">
      <t>ジギョウ</t>
    </rPh>
    <rPh sb="6" eb="8">
      <t>シュウニュウ</t>
    </rPh>
    <phoneticPr fontId="1"/>
  </si>
  <si>
    <t>科　　　目</t>
    <rPh sb="0" eb="1">
      <t>カ</t>
    </rPh>
    <rPh sb="4" eb="5">
      <t>メ</t>
    </rPh>
    <phoneticPr fontId="1"/>
  </si>
  <si>
    <t>予　　算　　額</t>
    <rPh sb="0" eb="1">
      <t>ヨ</t>
    </rPh>
    <rPh sb="3" eb="4">
      <t>ザン</t>
    </rPh>
    <rPh sb="6" eb="7">
      <t>ガク</t>
    </rPh>
    <phoneticPr fontId="1"/>
  </si>
  <si>
    <t>決　　算　　額</t>
    <rPh sb="0" eb="1">
      <t>ケツ</t>
    </rPh>
    <rPh sb="3" eb="4">
      <t>ザン</t>
    </rPh>
    <rPh sb="6" eb="7">
      <t>ガク</t>
    </rPh>
    <phoneticPr fontId="1"/>
  </si>
  <si>
    <t>差　　異</t>
    <rPh sb="0" eb="1">
      <t>サ</t>
    </rPh>
    <rPh sb="3" eb="4">
      <t>イ</t>
    </rPh>
    <phoneticPr fontId="1"/>
  </si>
  <si>
    <t>　　雑収入</t>
    <rPh sb="2" eb="3">
      <t>ザツ</t>
    </rPh>
    <rPh sb="3" eb="5">
      <t>シュウニュウ</t>
    </rPh>
    <phoneticPr fontId="1"/>
  </si>
  <si>
    <t>備　　考</t>
    <rPh sb="0" eb="1">
      <t>ソナエ</t>
    </rPh>
    <rPh sb="3" eb="4">
      <t>コウ</t>
    </rPh>
    <phoneticPr fontId="1"/>
  </si>
  <si>
    <t>(単位:円）</t>
    <rPh sb="1" eb="3">
      <t>タンイ</t>
    </rPh>
    <rPh sb="4" eb="5">
      <t>エン</t>
    </rPh>
    <phoneticPr fontId="1"/>
  </si>
  <si>
    <t>Ⅰ　事業活動収支の部</t>
    <rPh sb="2" eb="4">
      <t>ジギョウ</t>
    </rPh>
    <rPh sb="4" eb="6">
      <t>カツドウ</t>
    </rPh>
    <rPh sb="6" eb="8">
      <t>シュウシ</t>
    </rPh>
    <rPh sb="9" eb="10">
      <t>ブ</t>
    </rPh>
    <phoneticPr fontId="1"/>
  </si>
  <si>
    <t>　　学会員会費収入</t>
    <rPh sb="2" eb="3">
      <t>ガク</t>
    </rPh>
    <rPh sb="3" eb="4">
      <t>カイ</t>
    </rPh>
    <rPh sb="4" eb="5">
      <t>イン</t>
    </rPh>
    <rPh sb="5" eb="6">
      <t>カイ</t>
    </rPh>
    <rPh sb="6" eb="7">
      <t>ヒ</t>
    </rPh>
    <rPh sb="7" eb="9">
      <t>シュウニュウ</t>
    </rPh>
    <phoneticPr fontId="1"/>
  </si>
  <si>
    <t>　　　県食生活栄養情報相談事業</t>
    <rPh sb="3" eb="4">
      <t>ケン</t>
    </rPh>
    <rPh sb="4" eb="7">
      <t>ショクセイカツ</t>
    </rPh>
    <rPh sb="7" eb="9">
      <t>エイヨウ</t>
    </rPh>
    <rPh sb="9" eb="11">
      <t>ジョウホウ</t>
    </rPh>
    <rPh sb="11" eb="13">
      <t>ソウダン</t>
    </rPh>
    <rPh sb="13" eb="15">
      <t>ジギョウ</t>
    </rPh>
    <phoneticPr fontId="1"/>
  </si>
  <si>
    <t>　　　県管理栄養士資質向上研修</t>
    <rPh sb="3" eb="4">
      <t>ケン</t>
    </rPh>
    <rPh sb="4" eb="6">
      <t>カンリ</t>
    </rPh>
    <rPh sb="6" eb="9">
      <t>エイヨウシ</t>
    </rPh>
    <rPh sb="9" eb="10">
      <t>シ</t>
    </rPh>
    <rPh sb="10" eb="11">
      <t>シツ</t>
    </rPh>
    <rPh sb="11" eb="13">
      <t>コウジョウ</t>
    </rPh>
    <rPh sb="13" eb="15">
      <t>ケンシュウ</t>
    </rPh>
    <phoneticPr fontId="1"/>
  </si>
  <si>
    <t>　　　県ＣＫＤ研修</t>
    <rPh sb="3" eb="4">
      <t>ケン</t>
    </rPh>
    <rPh sb="7" eb="9">
      <t>ケンシュウ</t>
    </rPh>
    <phoneticPr fontId="1"/>
  </si>
  <si>
    <t>　　　その他の委託事業</t>
    <rPh sb="5" eb="6">
      <t>タ</t>
    </rPh>
    <rPh sb="7" eb="9">
      <t>イタク</t>
    </rPh>
    <rPh sb="9" eb="11">
      <t>ジギョウ</t>
    </rPh>
    <phoneticPr fontId="1"/>
  </si>
  <si>
    <t>　③雑収入</t>
    <rPh sb="2" eb="3">
      <t>ザツ</t>
    </rPh>
    <rPh sb="3" eb="5">
      <t>シュウニュウ</t>
    </rPh>
    <phoneticPr fontId="1"/>
  </si>
  <si>
    <t>　　特定資産受取利息収入</t>
    <rPh sb="2" eb="4">
      <t>トクテイ</t>
    </rPh>
    <rPh sb="4" eb="6">
      <t>シサン</t>
    </rPh>
    <rPh sb="6" eb="8">
      <t>ウケトリ</t>
    </rPh>
    <rPh sb="8" eb="10">
      <t>リソク</t>
    </rPh>
    <rPh sb="10" eb="12">
      <t>シュウニュウ</t>
    </rPh>
    <phoneticPr fontId="1"/>
  </si>
  <si>
    <t>　　受取利息収入</t>
    <rPh sb="2" eb="4">
      <t>ウケトリ</t>
    </rPh>
    <rPh sb="4" eb="6">
      <t>リソク</t>
    </rPh>
    <rPh sb="6" eb="8">
      <t>シュウニュウ</t>
    </rPh>
    <phoneticPr fontId="1"/>
  </si>
  <si>
    <t>　　展示料収入</t>
    <rPh sb="2" eb="4">
      <t>テンジ</t>
    </rPh>
    <rPh sb="4" eb="5">
      <t>リョウ</t>
    </rPh>
    <rPh sb="5" eb="7">
      <t>シュウニュウ</t>
    </rPh>
    <phoneticPr fontId="1"/>
  </si>
  <si>
    <t>　　　給料手当支出</t>
    <rPh sb="3" eb="5">
      <t>キュウリョウ</t>
    </rPh>
    <rPh sb="5" eb="7">
      <t>テアテ</t>
    </rPh>
    <rPh sb="7" eb="9">
      <t>シシュツ</t>
    </rPh>
    <phoneticPr fontId="1"/>
  </si>
  <si>
    <t>　　　福利厚生費支出</t>
    <rPh sb="3" eb="5">
      <t>フクリ</t>
    </rPh>
    <rPh sb="5" eb="8">
      <t>コウセイヒ</t>
    </rPh>
    <rPh sb="8" eb="10">
      <t>シシュツ</t>
    </rPh>
    <phoneticPr fontId="1"/>
  </si>
  <si>
    <t>　　　旅費交通費支出</t>
    <rPh sb="3" eb="5">
      <t>リョヒ</t>
    </rPh>
    <rPh sb="5" eb="8">
      <t>コウツウヒ</t>
    </rPh>
    <rPh sb="8" eb="10">
      <t>シシュツ</t>
    </rPh>
    <phoneticPr fontId="1"/>
  </si>
  <si>
    <t>　　　通信運搬費支出</t>
    <rPh sb="3" eb="5">
      <t>ツウシン</t>
    </rPh>
    <rPh sb="5" eb="7">
      <t>ウンパン</t>
    </rPh>
    <rPh sb="7" eb="8">
      <t>ヒ</t>
    </rPh>
    <rPh sb="8" eb="10">
      <t>シシュツ</t>
    </rPh>
    <phoneticPr fontId="1"/>
  </si>
  <si>
    <t>　　　消耗品費支出</t>
    <rPh sb="3" eb="5">
      <t>ショウモウ</t>
    </rPh>
    <rPh sb="5" eb="6">
      <t>ヒン</t>
    </rPh>
    <rPh sb="6" eb="7">
      <t>ヒ</t>
    </rPh>
    <rPh sb="7" eb="9">
      <t>シシュツ</t>
    </rPh>
    <phoneticPr fontId="1"/>
  </si>
  <si>
    <t>　　　光熱水費支出</t>
    <rPh sb="3" eb="5">
      <t>コウネツ</t>
    </rPh>
    <rPh sb="5" eb="7">
      <t>スイヒ</t>
    </rPh>
    <rPh sb="7" eb="9">
      <t>シシュツ</t>
    </rPh>
    <phoneticPr fontId="1"/>
  </si>
  <si>
    <t>　　　賃借料支出</t>
    <rPh sb="3" eb="6">
      <t>チンシャクリョウ</t>
    </rPh>
    <rPh sb="6" eb="8">
      <t>シシュツ</t>
    </rPh>
    <phoneticPr fontId="1"/>
  </si>
  <si>
    <t>　　　会場借上料支出</t>
    <rPh sb="3" eb="5">
      <t>カイジョウ</t>
    </rPh>
    <rPh sb="5" eb="6">
      <t>シャク</t>
    </rPh>
    <rPh sb="6" eb="7">
      <t>ウエ</t>
    </rPh>
    <rPh sb="7" eb="8">
      <t>リョウ</t>
    </rPh>
    <rPh sb="8" eb="10">
      <t>シシュツ</t>
    </rPh>
    <phoneticPr fontId="1"/>
  </si>
  <si>
    <t>　　　報償費支出</t>
    <rPh sb="3" eb="6">
      <t>ホウショウヒ</t>
    </rPh>
    <rPh sb="6" eb="8">
      <t>シシュツ</t>
    </rPh>
    <phoneticPr fontId="1"/>
  </si>
  <si>
    <t>　　　保険料支出</t>
    <rPh sb="3" eb="6">
      <t>ホケンリョウ</t>
    </rPh>
    <rPh sb="6" eb="8">
      <t>シシュツ</t>
    </rPh>
    <phoneticPr fontId="1"/>
  </si>
  <si>
    <t>　　　租税公課支出</t>
    <rPh sb="3" eb="5">
      <t>ソゼイ</t>
    </rPh>
    <rPh sb="5" eb="7">
      <t>コウカ</t>
    </rPh>
    <rPh sb="7" eb="9">
      <t>シシュツ</t>
    </rPh>
    <phoneticPr fontId="1"/>
  </si>
  <si>
    <t>　　　雑費支出</t>
    <rPh sb="3" eb="5">
      <t>ザッピ</t>
    </rPh>
    <rPh sb="5" eb="7">
      <t>シシュツ</t>
    </rPh>
    <phoneticPr fontId="1"/>
  </si>
  <si>
    <t>　　　印刷製本費支出</t>
    <rPh sb="3" eb="5">
      <t>インサツ</t>
    </rPh>
    <rPh sb="5" eb="7">
      <t>セイホン</t>
    </rPh>
    <rPh sb="7" eb="8">
      <t>ヒ</t>
    </rPh>
    <rPh sb="8" eb="10">
      <t>シシュツ</t>
    </rPh>
    <phoneticPr fontId="1"/>
  </si>
  <si>
    <t>　事業活動収支差額</t>
    <rPh sb="1" eb="3">
      <t>ジギョウ</t>
    </rPh>
    <rPh sb="3" eb="5">
      <t>カツドウ</t>
    </rPh>
    <rPh sb="5" eb="7">
      <t>シュウシ</t>
    </rPh>
    <rPh sb="7" eb="9">
      <t>サガク</t>
    </rPh>
    <phoneticPr fontId="1"/>
  </si>
  <si>
    <t>　　　修繕費支出</t>
    <rPh sb="3" eb="5">
      <t>シュウゼン</t>
    </rPh>
    <rPh sb="5" eb="6">
      <t>ヒ</t>
    </rPh>
    <rPh sb="6" eb="8">
      <t>シシュツ</t>
    </rPh>
    <phoneticPr fontId="1"/>
  </si>
  <si>
    <t>　　　会議費支出</t>
    <rPh sb="3" eb="6">
      <t>カイギヒ</t>
    </rPh>
    <rPh sb="6" eb="8">
      <t>シシュツ</t>
    </rPh>
    <phoneticPr fontId="1"/>
  </si>
  <si>
    <t>　　　諸会費支出</t>
    <rPh sb="3" eb="6">
      <t>ショカイヒ</t>
    </rPh>
    <rPh sb="6" eb="8">
      <t>シシュツ</t>
    </rPh>
    <phoneticPr fontId="1"/>
  </si>
  <si>
    <t>　　　交際費支出</t>
    <rPh sb="3" eb="5">
      <t>コウサイ</t>
    </rPh>
    <rPh sb="5" eb="6">
      <t>ヒ</t>
    </rPh>
    <rPh sb="6" eb="8">
      <t>シシュツ</t>
    </rPh>
    <phoneticPr fontId="1"/>
  </si>
  <si>
    <t>　　事業活動支出計</t>
    <rPh sb="2" eb="4">
      <t>ジギョウ</t>
    </rPh>
    <rPh sb="4" eb="6">
      <t>カツドウ</t>
    </rPh>
    <rPh sb="6" eb="8">
      <t>シシュツ</t>
    </rPh>
    <rPh sb="8" eb="9">
      <t>ケイ</t>
    </rPh>
    <phoneticPr fontId="1"/>
  </si>
  <si>
    <t>　　　賃金（通勤手当含む）支出</t>
    <rPh sb="3" eb="5">
      <t>チンギン</t>
    </rPh>
    <rPh sb="6" eb="8">
      <t>ツウキン</t>
    </rPh>
    <rPh sb="8" eb="10">
      <t>テアテ</t>
    </rPh>
    <rPh sb="10" eb="11">
      <t>フク</t>
    </rPh>
    <rPh sb="13" eb="15">
      <t>シシュツ</t>
    </rPh>
    <phoneticPr fontId="1"/>
  </si>
  <si>
    <t>　　　会館建替積立預金支出</t>
    <rPh sb="3" eb="5">
      <t>カイカン</t>
    </rPh>
    <rPh sb="5" eb="7">
      <t>タテカ</t>
    </rPh>
    <rPh sb="7" eb="9">
      <t>ツミタテ</t>
    </rPh>
    <rPh sb="9" eb="11">
      <t>ヨキン</t>
    </rPh>
    <rPh sb="11" eb="13">
      <t>シシュツ</t>
    </rPh>
    <phoneticPr fontId="1"/>
  </si>
  <si>
    <t>　　前期繰越収支差額</t>
    <rPh sb="2" eb="4">
      <t>ゼンキ</t>
    </rPh>
    <rPh sb="4" eb="6">
      <t>クリコシ</t>
    </rPh>
    <rPh sb="6" eb="8">
      <t>シュウシ</t>
    </rPh>
    <rPh sb="8" eb="10">
      <t>サガク</t>
    </rPh>
    <phoneticPr fontId="1"/>
  </si>
  <si>
    <t>　　次期繰越収支差額</t>
    <rPh sb="2" eb="4">
      <t>ジキ</t>
    </rPh>
    <rPh sb="4" eb="6">
      <t>クリコシ</t>
    </rPh>
    <rPh sb="6" eb="8">
      <t>シュウシ</t>
    </rPh>
    <rPh sb="8" eb="10">
      <t>サガク</t>
    </rPh>
    <phoneticPr fontId="1"/>
  </si>
  <si>
    <t>　　　事務委託費支出</t>
    <rPh sb="3" eb="5">
      <t>ジム</t>
    </rPh>
    <rPh sb="5" eb="7">
      <t>イタク</t>
    </rPh>
    <rPh sb="7" eb="8">
      <t>ヒ</t>
    </rPh>
    <rPh sb="8" eb="10">
      <t>シシュツ</t>
    </rPh>
    <phoneticPr fontId="1"/>
  </si>
  <si>
    <t xml:space="preserve"> １事業活動収入</t>
    <rPh sb="2" eb="4">
      <t>ジギョウ</t>
    </rPh>
    <rPh sb="4" eb="6">
      <t>カツドウ</t>
    </rPh>
    <rPh sb="6" eb="8">
      <t>シュウニュウ</t>
    </rPh>
    <phoneticPr fontId="1"/>
  </si>
  <si>
    <t xml:space="preserve">  ①　会費入会金収入</t>
    <rPh sb="4" eb="6">
      <t>カイヒ</t>
    </rPh>
    <rPh sb="6" eb="9">
      <t>ニュウカイキン</t>
    </rPh>
    <rPh sb="9" eb="11">
      <t>シュウニュウ</t>
    </rPh>
    <phoneticPr fontId="1"/>
  </si>
  <si>
    <t xml:space="preserve">  ②　事業収益</t>
    <rPh sb="4" eb="6">
      <t>ジギョウ</t>
    </rPh>
    <rPh sb="6" eb="8">
      <t>シュウエキ</t>
    </rPh>
    <phoneticPr fontId="1"/>
  </si>
  <si>
    <t>　　生涯学習受講料収入</t>
    <rPh sb="2" eb="4">
      <t>ショウガイ</t>
    </rPh>
    <rPh sb="4" eb="6">
      <t>ガクシュウ</t>
    </rPh>
    <rPh sb="6" eb="9">
      <t>ジュコウリョウ</t>
    </rPh>
    <rPh sb="9" eb="11">
      <t>シュウニュウ</t>
    </rPh>
    <phoneticPr fontId="1"/>
  </si>
  <si>
    <t xml:space="preserve"> 2　事業活動支出</t>
    <rPh sb="3" eb="5">
      <t>ジギョウ</t>
    </rPh>
    <rPh sb="5" eb="7">
      <t>カツドウ</t>
    </rPh>
    <rPh sb="7" eb="9">
      <t>シシュツ</t>
    </rPh>
    <phoneticPr fontId="1"/>
  </si>
  <si>
    <t xml:space="preserve">  ②　管理費支出</t>
    <rPh sb="4" eb="7">
      <t>カンリヒ</t>
    </rPh>
    <rPh sb="7" eb="9">
      <t>シシュツ</t>
    </rPh>
    <phoneticPr fontId="1"/>
  </si>
  <si>
    <t xml:space="preserve">  ①事業費支出</t>
    <rPh sb="3" eb="5">
      <t>ジギョウ</t>
    </rPh>
    <rPh sb="5" eb="6">
      <t>ヒ</t>
    </rPh>
    <rPh sb="6" eb="8">
      <t>シシュツ</t>
    </rPh>
    <phoneticPr fontId="1"/>
  </si>
  <si>
    <t>　　事業活動収入計</t>
    <rPh sb="2" eb="4">
      <t>ジギョウ</t>
    </rPh>
    <rPh sb="4" eb="6">
      <t>カツドウ</t>
    </rPh>
    <rPh sb="6" eb="8">
      <t>シュウニュウ</t>
    </rPh>
    <rPh sb="8" eb="9">
      <t>ケイ</t>
    </rPh>
    <phoneticPr fontId="1"/>
  </si>
  <si>
    <t>Ⅱ投資活動収支の部</t>
    <rPh sb="1" eb="3">
      <t>トウシ</t>
    </rPh>
    <rPh sb="3" eb="5">
      <t>カツドウ</t>
    </rPh>
    <rPh sb="5" eb="7">
      <t>シュウシ</t>
    </rPh>
    <rPh sb="8" eb="9">
      <t>ブ</t>
    </rPh>
    <phoneticPr fontId="1"/>
  </si>
  <si>
    <t xml:space="preserve"> 1　投資活動収入</t>
    <rPh sb="3" eb="5">
      <t>トウシ</t>
    </rPh>
    <rPh sb="5" eb="7">
      <t>カツドウ</t>
    </rPh>
    <rPh sb="7" eb="9">
      <t>シュウニュウ</t>
    </rPh>
    <phoneticPr fontId="1"/>
  </si>
  <si>
    <t xml:space="preserve"> 2　投資活動支出</t>
    <rPh sb="3" eb="5">
      <t>トウシ</t>
    </rPh>
    <rPh sb="5" eb="7">
      <t>カツドウ</t>
    </rPh>
    <rPh sb="7" eb="9">
      <t>シシュツ</t>
    </rPh>
    <phoneticPr fontId="1"/>
  </si>
  <si>
    <t xml:space="preserve">  ①特定預金支出</t>
    <rPh sb="3" eb="5">
      <t>トクテイ</t>
    </rPh>
    <rPh sb="5" eb="7">
      <t>ヨキン</t>
    </rPh>
    <rPh sb="7" eb="9">
      <t>シシュツ</t>
    </rPh>
    <phoneticPr fontId="1"/>
  </si>
  <si>
    <t xml:space="preserve">  ②固定資産取得支出</t>
    <rPh sb="3" eb="5">
      <t>コテイ</t>
    </rPh>
    <rPh sb="5" eb="7">
      <t>シサン</t>
    </rPh>
    <rPh sb="7" eb="9">
      <t>シュトク</t>
    </rPh>
    <rPh sb="9" eb="11">
      <t>シシュツ</t>
    </rPh>
    <phoneticPr fontId="1"/>
  </si>
  <si>
    <t>　投資活動収支差額</t>
    <rPh sb="1" eb="3">
      <t>トウシ</t>
    </rPh>
    <rPh sb="3" eb="5">
      <t>カツドウ</t>
    </rPh>
    <rPh sb="5" eb="7">
      <t>シュウシ</t>
    </rPh>
    <rPh sb="7" eb="9">
      <t>サガク</t>
    </rPh>
    <phoneticPr fontId="1"/>
  </si>
  <si>
    <t>Ⅲ予備費支出</t>
    <rPh sb="1" eb="4">
      <t>ヨビヒ</t>
    </rPh>
    <rPh sb="4" eb="6">
      <t>シシュツ</t>
    </rPh>
    <phoneticPr fontId="1"/>
  </si>
  <si>
    <t>　当期収支差額</t>
    <rPh sb="1" eb="3">
      <t>トウキ</t>
    </rPh>
    <rPh sb="3" eb="5">
      <t>シュウシ</t>
    </rPh>
    <rPh sb="5" eb="7">
      <t>サガク</t>
    </rPh>
    <phoneticPr fontId="1"/>
  </si>
  <si>
    <t xml:space="preserve">  ①特定預金取崩収入</t>
    <rPh sb="3" eb="5">
      <t>トクテイ</t>
    </rPh>
    <rPh sb="5" eb="7">
      <t>ヨキン</t>
    </rPh>
    <rPh sb="7" eb="9">
      <t>トリクズ</t>
    </rPh>
    <rPh sb="9" eb="11">
      <t>シュウニュウ</t>
    </rPh>
    <phoneticPr fontId="1"/>
  </si>
  <si>
    <t>　　　退職給付引当資産取崩収入</t>
    <rPh sb="3" eb="5">
      <t>タイショク</t>
    </rPh>
    <rPh sb="5" eb="7">
      <t>キュウフ</t>
    </rPh>
    <rPh sb="7" eb="9">
      <t>ヒキアテ</t>
    </rPh>
    <rPh sb="9" eb="11">
      <t>シサン</t>
    </rPh>
    <rPh sb="11" eb="13">
      <t>トリクズシ</t>
    </rPh>
    <rPh sb="13" eb="15">
      <t>シュウニュウ</t>
    </rPh>
    <phoneticPr fontId="1"/>
  </si>
  <si>
    <t>　　　退職給与引当資産取得支出</t>
    <rPh sb="3" eb="5">
      <t>タイショク</t>
    </rPh>
    <rPh sb="5" eb="7">
      <t>キュウヨ</t>
    </rPh>
    <rPh sb="7" eb="9">
      <t>ヒキアテ</t>
    </rPh>
    <rPh sb="9" eb="11">
      <t>シサン</t>
    </rPh>
    <rPh sb="11" eb="13">
      <t>シュトク</t>
    </rPh>
    <rPh sb="13" eb="15">
      <t>シシュツ</t>
    </rPh>
    <phoneticPr fontId="1"/>
  </si>
  <si>
    <t>収　　支　　計　　算　　書</t>
    <rPh sb="0" eb="1">
      <t>オサム</t>
    </rPh>
    <rPh sb="3" eb="4">
      <t>ササ</t>
    </rPh>
    <rPh sb="6" eb="7">
      <t>ケイ</t>
    </rPh>
    <rPh sb="9" eb="10">
      <t>ザン</t>
    </rPh>
    <rPh sb="12" eb="13">
      <t>ショ</t>
    </rPh>
    <phoneticPr fontId="1"/>
  </si>
  <si>
    <t>　　　ソフトウエア取得支出</t>
    <rPh sb="9" eb="11">
      <t>シュトク</t>
    </rPh>
    <rPh sb="11" eb="13">
      <t>シシュツ</t>
    </rPh>
    <phoneticPr fontId="1"/>
  </si>
  <si>
    <t>　令和２年度決算報告</t>
    <rPh sb="1" eb="3">
      <t>レイワ</t>
    </rPh>
    <rPh sb="4" eb="6">
      <t>ネンド</t>
    </rPh>
    <rPh sb="5" eb="6">
      <t>ド</t>
    </rPh>
    <rPh sb="6" eb="8">
      <t>ケッサン</t>
    </rPh>
    <rPh sb="8" eb="10">
      <t>ホウコク</t>
    </rPh>
    <phoneticPr fontId="1"/>
  </si>
  <si>
    <t xml:space="preserve">       50周年記念事業積立預金支出</t>
    <rPh sb="9" eb="17">
      <t>シュウネンキネンジギョウツミタテ</t>
    </rPh>
    <rPh sb="17" eb="19">
      <t>ヨキン</t>
    </rPh>
    <rPh sb="19" eb="21">
      <t>シシュツ</t>
    </rPh>
    <phoneticPr fontId="1"/>
  </si>
  <si>
    <t>令和2年4月1日から令和3年3月31日まで</t>
    <rPh sb="0" eb="2">
      <t>レイワ</t>
    </rPh>
    <rPh sb="3" eb="4">
      <t>ネン</t>
    </rPh>
    <rPh sb="5" eb="6">
      <t>ガツ</t>
    </rPh>
    <rPh sb="7" eb="8">
      <t>ニチ</t>
    </rPh>
    <rPh sb="10" eb="12">
      <t>レイワ</t>
    </rPh>
    <rPh sb="13" eb="14">
      <t>ネン</t>
    </rPh>
    <rPh sb="15" eb="16">
      <t>ガツ</t>
    </rPh>
    <rPh sb="18" eb="19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</si>
</sst>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;&quot;△ &quot;#,##0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u/>
      <sz val="12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0.5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176" fontId="0" fillId="0" borderId="1" xfId="0" applyNumberFormat="1" applyBorder="1" applyAlignment="1">
      <alignment horizontal="right" vertical="center"/>
    </xf>
    <xf numFmtId="0" fontId="0" fillId="0" borderId="2" xfId="0" applyBorder="1">
      <alignment vertical="center"/>
    </xf>
    <xf numFmtId="176" fontId="0" fillId="0" borderId="3" xfId="0" applyNumberFormat="1" applyBorder="1" applyAlignment="1">
      <alignment horizontal="right"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6" xfId="0" applyFont="1" applyBorder="1">
      <alignment vertical="center"/>
    </xf>
    <xf numFmtId="177" fontId="5" fillId="0" borderId="3" xfId="0" applyNumberFormat="1" applyFont="1" applyBorder="1" applyAlignment="1">
      <alignment horizontal="right" vertical="center"/>
    </xf>
    <xf numFmtId="177" fontId="0" fillId="0" borderId="1" xfId="0" applyNumberFormat="1" applyBorder="1">
      <alignment vertical="center"/>
    </xf>
    <xf numFmtId="177" fontId="5" fillId="0" borderId="1" xfId="0" applyNumberFormat="1" applyFont="1" applyBorder="1">
      <alignment vertical="center"/>
    </xf>
    <xf numFmtId="177" fontId="5" fillId="0" borderId="1" xfId="0" applyNumberFormat="1" applyFont="1" applyBorder="1" applyAlignment="1">
      <alignment horizontal="right" vertical="center"/>
    </xf>
    <xf numFmtId="177" fontId="5" fillId="0" borderId="7" xfId="0" applyNumberFormat="1" applyFont="1" applyBorder="1" applyAlignment="1">
      <alignment horizontal="right" vertical="center"/>
    </xf>
    <xf numFmtId="0" fontId="0" fillId="0" borderId="8" xfId="0" applyBorder="1" applyAlignment="1">
      <alignment vertical="center"/>
    </xf>
    <xf numFmtId="0" fontId="0" fillId="0" borderId="2" xfId="0" applyFill="1" applyBorder="1">
      <alignment vertical="center"/>
    </xf>
    <xf numFmtId="0" fontId="0" fillId="0" borderId="9" xfId="0" applyFill="1" applyBorder="1">
      <alignment vertical="center"/>
    </xf>
    <xf numFmtId="0" fontId="5" fillId="0" borderId="9" xfId="0" applyFont="1" applyBorder="1">
      <alignment vertical="center"/>
    </xf>
    <xf numFmtId="177" fontId="5" fillId="0" borderId="10" xfId="0" applyNumberFormat="1" applyFont="1" applyBorder="1" applyAlignment="1">
      <alignment horizontal="right" vertical="center"/>
    </xf>
    <xf numFmtId="176" fontId="0" fillId="0" borderId="4" xfId="0" applyNumberFormat="1" applyBorder="1">
      <alignment vertical="center"/>
    </xf>
    <xf numFmtId="0" fontId="0" fillId="0" borderId="4" xfId="0" applyFont="1" applyBorder="1" applyAlignment="1">
      <alignment vertical="center"/>
    </xf>
    <xf numFmtId="177" fontId="0" fillId="0" borderId="1" xfId="0" applyNumberFormat="1" applyFont="1" applyBorder="1">
      <alignment vertical="center"/>
    </xf>
    <xf numFmtId="0" fontId="0" fillId="0" borderId="4" xfId="0" applyFont="1" applyBorder="1">
      <alignment vertical="center"/>
    </xf>
    <xf numFmtId="0" fontId="0" fillId="0" borderId="11" xfId="0" applyFill="1" applyBorder="1">
      <alignment vertical="center"/>
    </xf>
    <xf numFmtId="0" fontId="5" fillId="0" borderId="12" xfId="0" applyFont="1" applyBorder="1">
      <alignment vertical="center"/>
    </xf>
    <xf numFmtId="177" fontId="5" fillId="0" borderId="13" xfId="0" applyNumberFormat="1" applyFont="1" applyBorder="1">
      <alignment vertical="center"/>
    </xf>
    <xf numFmtId="177" fontId="5" fillId="0" borderId="8" xfId="0" applyNumberFormat="1" applyFont="1" applyBorder="1">
      <alignment vertical="center"/>
    </xf>
    <xf numFmtId="177" fontId="0" fillId="0" borderId="4" xfId="0" applyNumberFormat="1" applyBorder="1">
      <alignment vertical="center"/>
    </xf>
    <xf numFmtId="177" fontId="0" fillId="0" borderId="14" xfId="0" applyNumberFormat="1" applyBorder="1">
      <alignment vertical="center"/>
    </xf>
    <xf numFmtId="177" fontId="0" fillId="0" borderId="15" xfId="0" applyNumberFormat="1" applyBorder="1">
      <alignment vertical="center"/>
    </xf>
    <xf numFmtId="177" fontId="0" fillId="0" borderId="16" xfId="0" applyNumberFormat="1" applyBorder="1">
      <alignment vertical="center"/>
    </xf>
    <xf numFmtId="177" fontId="0" fillId="0" borderId="17" xfId="0" applyNumberFormat="1" applyBorder="1">
      <alignment vertical="center"/>
    </xf>
    <xf numFmtId="0" fontId="0" fillId="0" borderId="0" xfId="0" applyBorder="1">
      <alignment vertical="center"/>
    </xf>
    <xf numFmtId="177" fontId="5" fillId="0" borderId="5" xfId="0" applyNumberFormat="1" applyFont="1" applyBorder="1" applyAlignment="1">
      <alignment horizontal="right" vertical="center"/>
    </xf>
    <xf numFmtId="0" fontId="5" fillId="0" borderId="2" xfId="0" applyFont="1" applyBorder="1">
      <alignment vertical="center"/>
    </xf>
    <xf numFmtId="0" fontId="5" fillId="0" borderId="11" xfId="0" applyFont="1" applyBorder="1">
      <alignment vertical="center"/>
    </xf>
    <xf numFmtId="177" fontId="5" fillId="0" borderId="18" xfId="0" applyNumberFormat="1" applyFont="1" applyBorder="1">
      <alignment vertical="center"/>
    </xf>
    <xf numFmtId="177" fontId="5" fillId="0" borderId="19" xfId="0" applyNumberFormat="1" applyFont="1" applyBorder="1">
      <alignment vertical="center"/>
    </xf>
    <xf numFmtId="177" fontId="5" fillId="0" borderId="14" xfId="0" applyNumberFormat="1" applyFont="1" applyBorder="1">
      <alignment vertical="center"/>
    </xf>
    <xf numFmtId="177" fontId="5" fillId="0" borderId="15" xfId="0" applyNumberFormat="1" applyFont="1" applyBorder="1">
      <alignment vertical="center"/>
    </xf>
    <xf numFmtId="0" fontId="5" fillId="0" borderId="20" xfId="0" applyFont="1" applyBorder="1">
      <alignment vertical="center"/>
    </xf>
    <xf numFmtId="177" fontId="5" fillId="0" borderId="4" xfId="0" applyNumberFormat="1" applyFont="1" applyBorder="1">
      <alignment vertical="center"/>
    </xf>
    <xf numFmtId="177" fontId="5" fillId="0" borderId="21" xfId="0" applyNumberFormat="1" applyFont="1" applyBorder="1">
      <alignment vertical="center"/>
    </xf>
    <xf numFmtId="177" fontId="5" fillId="0" borderId="22" xfId="0" applyNumberFormat="1" applyFont="1" applyBorder="1">
      <alignment vertical="center"/>
    </xf>
    <xf numFmtId="176" fontId="0" fillId="0" borderId="16" xfId="0" applyNumberFormat="1" applyBorder="1" applyAlignment="1">
      <alignment horizontal="right" vertical="center"/>
    </xf>
    <xf numFmtId="176" fontId="0" fillId="0" borderId="23" xfId="0" applyNumberFormat="1" applyBorder="1" applyAlignment="1">
      <alignment horizontal="right" vertical="center"/>
    </xf>
    <xf numFmtId="0" fontId="0" fillId="0" borderId="17" xfId="0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177" fontId="0" fillId="0" borderId="14" xfId="0" applyNumberFormat="1" applyFont="1" applyBorder="1">
      <alignment vertical="center"/>
    </xf>
    <xf numFmtId="177" fontId="0" fillId="0" borderId="3" xfId="0" applyNumberFormat="1" applyFont="1" applyBorder="1" applyAlignment="1">
      <alignment horizontal="right" vertical="center"/>
    </xf>
    <xf numFmtId="177" fontId="0" fillId="0" borderId="1" xfId="0" applyNumberFormat="1" applyFont="1" applyBorder="1" applyAlignment="1">
      <alignment horizontal="right" vertical="center"/>
    </xf>
    <xf numFmtId="0" fontId="5" fillId="0" borderId="25" xfId="0" applyFont="1" applyBorder="1">
      <alignment vertical="center"/>
    </xf>
    <xf numFmtId="177" fontId="0" fillId="0" borderId="26" xfId="0" applyNumberFormat="1" applyFont="1" applyBorder="1" applyAlignment="1">
      <alignment horizontal="right" vertical="center"/>
    </xf>
    <xf numFmtId="0" fontId="5" fillId="0" borderId="25" xfId="0" applyFont="1" applyFill="1" applyBorder="1">
      <alignment vertical="center"/>
    </xf>
    <xf numFmtId="0" fontId="0" fillId="0" borderId="2" xfId="0" applyBorder="1" applyAlignment="1">
      <alignment vertical="center" shrinkToFit="1"/>
    </xf>
    <xf numFmtId="177" fontId="0" fillId="0" borderId="4" xfId="0" applyNumberFormat="1" applyFont="1" applyBorder="1">
      <alignment vertical="center"/>
    </xf>
    <xf numFmtId="0" fontId="0" fillId="0" borderId="0" xfId="0" applyFont="1">
      <alignment vertical="center"/>
    </xf>
    <xf numFmtId="177" fontId="0" fillId="0" borderId="15" xfId="0" applyNumberFormat="1" applyBorder="1" applyAlignment="1">
      <alignment vertical="center" shrinkToFit="1"/>
    </xf>
    <xf numFmtId="177" fontId="0" fillId="0" borderId="1" xfId="0" applyNumberFormat="1" applyBorder="1" applyAlignment="1">
      <alignment horizontal="right" vertical="center"/>
    </xf>
    <xf numFmtId="177" fontId="5" fillId="0" borderId="26" xfId="0" applyNumberFormat="1" applyFont="1" applyBorder="1" applyAlignment="1">
      <alignment horizontal="right" vertical="center"/>
    </xf>
    <xf numFmtId="177" fontId="5" fillId="0" borderId="13" xfId="0" applyNumberFormat="1" applyFont="1" applyBorder="1" applyAlignment="1">
      <alignment horizontal="right" vertical="center"/>
    </xf>
    <xf numFmtId="177" fontId="0" fillId="0" borderId="26" xfId="0" applyNumberFormat="1" applyBorder="1">
      <alignment vertical="center"/>
    </xf>
    <xf numFmtId="0" fontId="6" fillId="0" borderId="0" xfId="0" applyFont="1">
      <alignment vertical="center"/>
    </xf>
    <xf numFmtId="0" fontId="7" fillId="0" borderId="2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2"/>
  <sheetViews>
    <sheetView tabSelected="1" zoomScaleNormal="100" workbookViewId="0">
      <pane ySplit="5" topLeftCell="A6" activePane="bottomLeft" state="frozen"/>
      <selection pane="bottomLeft" activeCell="A6" sqref="A6"/>
    </sheetView>
  </sheetViews>
  <sheetFormatPr defaultRowHeight="13.5" x14ac:dyDescent="0.15"/>
  <cols>
    <col min="1" max="1" width="29.5" customWidth="1"/>
    <col min="2" max="2" width="15.75" customWidth="1"/>
    <col min="3" max="3" width="15.375" customWidth="1"/>
    <col min="4" max="4" width="15.25" customWidth="1"/>
    <col min="5" max="5" width="9.125" customWidth="1"/>
  </cols>
  <sheetData>
    <row r="1" spans="1:7" ht="14.25" x14ac:dyDescent="0.15">
      <c r="A1" s="68" t="s">
        <v>66</v>
      </c>
    </row>
    <row r="2" spans="1:7" ht="24.75" customHeight="1" x14ac:dyDescent="0.15">
      <c r="A2" s="71" t="s">
        <v>64</v>
      </c>
      <c r="B2" s="71"/>
      <c r="C2" s="71"/>
      <c r="D2" s="71"/>
      <c r="E2" s="71"/>
      <c r="F2" s="1"/>
      <c r="G2" s="1"/>
    </row>
    <row r="3" spans="1:7" x14ac:dyDescent="0.15">
      <c r="A3" s="70" t="s">
        <v>68</v>
      </c>
      <c r="B3" s="70"/>
      <c r="C3" s="70"/>
      <c r="D3" s="70"/>
      <c r="E3" s="70"/>
    </row>
    <row r="4" spans="1:7" ht="21" customHeight="1" thickBot="1" x14ac:dyDescent="0.2">
      <c r="A4" s="8"/>
      <c r="B4" s="8"/>
      <c r="C4" s="8"/>
      <c r="D4" s="70" t="s">
        <v>10</v>
      </c>
      <c r="E4" s="70"/>
      <c r="F4" s="2"/>
      <c r="G4" s="2"/>
    </row>
    <row r="5" spans="1:7" ht="18" customHeight="1" thickBot="1" x14ac:dyDescent="0.2">
      <c r="A5" s="50" t="s">
        <v>4</v>
      </c>
      <c r="B5" s="51" t="s">
        <v>5</v>
      </c>
      <c r="C5" s="51" t="s">
        <v>6</v>
      </c>
      <c r="D5" s="52" t="s">
        <v>7</v>
      </c>
      <c r="E5" s="53" t="s">
        <v>9</v>
      </c>
      <c r="F5" s="3"/>
      <c r="G5" s="3"/>
    </row>
    <row r="6" spans="1:7" ht="18" customHeight="1" x14ac:dyDescent="0.15">
      <c r="A6" s="43" t="s">
        <v>11</v>
      </c>
      <c r="B6" s="47"/>
      <c r="C6" s="47"/>
      <c r="D6" s="48"/>
      <c r="E6" s="49"/>
      <c r="F6" s="3"/>
      <c r="G6" s="3"/>
    </row>
    <row r="7" spans="1:7" ht="15.75" customHeight="1" x14ac:dyDescent="0.15">
      <c r="A7" s="37" t="s">
        <v>45</v>
      </c>
      <c r="B7" s="4"/>
      <c r="C7" s="4"/>
      <c r="D7" s="6"/>
      <c r="E7" s="7"/>
      <c r="F7" s="3"/>
      <c r="G7" s="3"/>
    </row>
    <row r="8" spans="1:7" ht="15.95" customHeight="1" x14ac:dyDescent="0.15">
      <c r="A8" s="37" t="s">
        <v>46</v>
      </c>
      <c r="B8" s="15">
        <f>SUM(B9:B12)</f>
        <v>7110000</v>
      </c>
      <c r="C8" s="15">
        <f>SUM(C9:C12)</f>
        <v>7171500</v>
      </c>
      <c r="D8" s="12">
        <f>B8-C8</f>
        <v>-61500</v>
      </c>
      <c r="E8" s="7"/>
      <c r="F8" s="3"/>
      <c r="G8" s="3"/>
    </row>
    <row r="9" spans="1:7" ht="15.95" customHeight="1" x14ac:dyDescent="0.15">
      <c r="A9" s="5" t="s">
        <v>1</v>
      </c>
      <c r="B9" s="64">
        <v>80000</v>
      </c>
      <c r="C9" s="64">
        <v>62000</v>
      </c>
      <c r="D9" s="55">
        <f t="shared" ref="D9:D25" si="0">B9-C9</f>
        <v>18000</v>
      </c>
      <c r="E9" s="7"/>
      <c r="F9" s="3"/>
      <c r="G9" s="3"/>
    </row>
    <row r="10" spans="1:7" ht="15.95" customHeight="1" x14ac:dyDescent="0.15">
      <c r="A10" s="5" t="s">
        <v>0</v>
      </c>
      <c r="B10" s="64">
        <v>5360000</v>
      </c>
      <c r="C10" s="64">
        <v>5464000</v>
      </c>
      <c r="D10" s="55">
        <f t="shared" si="0"/>
        <v>-104000</v>
      </c>
      <c r="E10" s="7"/>
      <c r="F10" s="3"/>
      <c r="G10" s="3"/>
    </row>
    <row r="11" spans="1:7" ht="15.95" customHeight="1" x14ac:dyDescent="0.15">
      <c r="A11" s="5" t="s">
        <v>2</v>
      </c>
      <c r="B11" s="64">
        <v>1320000</v>
      </c>
      <c r="C11" s="64">
        <v>1290000</v>
      </c>
      <c r="D11" s="55">
        <f t="shared" si="0"/>
        <v>30000</v>
      </c>
      <c r="E11" s="7"/>
      <c r="F11" s="3"/>
      <c r="G11" s="3"/>
    </row>
    <row r="12" spans="1:7" ht="15.95" customHeight="1" x14ac:dyDescent="0.15">
      <c r="A12" s="5" t="s">
        <v>12</v>
      </c>
      <c r="B12" s="64">
        <v>350000</v>
      </c>
      <c r="C12" s="64">
        <v>355500</v>
      </c>
      <c r="D12" s="55">
        <f t="shared" si="0"/>
        <v>-5500</v>
      </c>
      <c r="E12" s="7"/>
      <c r="F12" s="3"/>
      <c r="G12" s="3"/>
    </row>
    <row r="13" spans="1:7" ht="15.95" customHeight="1" x14ac:dyDescent="0.15">
      <c r="A13" s="37" t="s">
        <v>47</v>
      </c>
      <c r="B13" s="15">
        <f>B14+B19</f>
        <v>10874000</v>
      </c>
      <c r="C13" s="15">
        <f>C14+C19</f>
        <v>8848184</v>
      </c>
      <c r="D13" s="12">
        <f t="shared" si="0"/>
        <v>2025816</v>
      </c>
      <c r="E13" s="7"/>
      <c r="F13" s="3"/>
      <c r="G13" s="3"/>
    </row>
    <row r="14" spans="1:7" ht="15.95" customHeight="1" x14ac:dyDescent="0.15">
      <c r="A14" s="5" t="s">
        <v>3</v>
      </c>
      <c r="B14" s="64">
        <f>SUM(B15:B18)</f>
        <v>10624000</v>
      </c>
      <c r="C14" s="64">
        <f>SUM(C15:C18)</f>
        <v>8608784</v>
      </c>
      <c r="D14" s="55">
        <f t="shared" si="0"/>
        <v>2015216</v>
      </c>
      <c r="E14" s="7"/>
      <c r="F14" s="3"/>
      <c r="G14" s="3"/>
    </row>
    <row r="15" spans="1:7" ht="15.95" customHeight="1" x14ac:dyDescent="0.15">
      <c r="A15" s="5" t="s">
        <v>13</v>
      </c>
      <c r="B15" s="64">
        <v>4909000</v>
      </c>
      <c r="C15" s="64">
        <v>4909000</v>
      </c>
      <c r="D15" s="55">
        <f t="shared" si="0"/>
        <v>0</v>
      </c>
      <c r="E15" s="7"/>
      <c r="F15" s="3"/>
      <c r="G15" s="3"/>
    </row>
    <row r="16" spans="1:7" ht="15.95" customHeight="1" x14ac:dyDescent="0.15">
      <c r="A16" s="5" t="s">
        <v>14</v>
      </c>
      <c r="B16" s="64">
        <v>374000</v>
      </c>
      <c r="C16" s="64">
        <v>374394</v>
      </c>
      <c r="D16" s="55">
        <f t="shared" si="0"/>
        <v>-394</v>
      </c>
      <c r="E16" s="7"/>
      <c r="F16" s="3"/>
      <c r="G16" s="3"/>
    </row>
    <row r="17" spans="1:7" ht="15.95" customHeight="1" x14ac:dyDescent="0.15">
      <c r="A17" s="5" t="s">
        <v>15</v>
      </c>
      <c r="B17" s="64">
        <v>155000</v>
      </c>
      <c r="C17" s="64">
        <v>155900</v>
      </c>
      <c r="D17" s="55">
        <f t="shared" si="0"/>
        <v>-900</v>
      </c>
      <c r="E17" s="7"/>
      <c r="F17" s="3"/>
      <c r="G17" s="3"/>
    </row>
    <row r="18" spans="1:7" ht="15.95" customHeight="1" x14ac:dyDescent="0.15">
      <c r="A18" s="5" t="s">
        <v>16</v>
      </c>
      <c r="B18" s="64">
        <v>5186000</v>
      </c>
      <c r="C18" s="64">
        <v>3169490</v>
      </c>
      <c r="D18" s="55">
        <f t="shared" si="0"/>
        <v>2016510</v>
      </c>
      <c r="E18" s="7"/>
      <c r="F18" s="3"/>
      <c r="G18" s="3"/>
    </row>
    <row r="19" spans="1:7" ht="15.95" customHeight="1" x14ac:dyDescent="0.15">
      <c r="A19" s="5" t="s">
        <v>48</v>
      </c>
      <c r="B19" s="64">
        <v>250000</v>
      </c>
      <c r="C19" s="64">
        <v>239400</v>
      </c>
      <c r="D19" s="55">
        <f t="shared" si="0"/>
        <v>10600</v>
      </c>
      <c r="E19" s="7"/>
      <c r="F19" s="3"/>
      <c r="G19" s="3"/>
    </row>
    <row r="20" spans="1:7" ht="15.95" customHeight="1" x14ac:dyDescent="0.15">
      <c r="A20" s="37" t="s">
        <v>17</v>
      </c>
      <c r="B20" s="15">
        <f>SUM(B21:B24)</f>
        <v>753000</v>
      </c>
      <c r="C20" s="15">
        <f>SUM(C21:C24)</f>
        <v>164207</v>
      </c>
      <c r="D20" s="12">
        <f t="shared" si="0"/>
        <v>588793</v>
      </c>
      <c r="E20" s="7"/>
      <c r="F20" s="3"/>
      <c r="G20" s="3"/>
    </row>
    <row r="21" spans="1:7" ht="15.95" customHeight="1" x14ac:dyDescent="0.15">
      <c r="A21" s="5" t="s">
        <v>18</v>
      </c>
      <c r="B21" s="64">
        <v>2000</v>
      </c>
      <c r="C21" s="64">
        <v>1553</v>
      </c>
      <c r="D21" s="55">
        <f t="shared" si="0"/>
        <v>447</v>
      </c>
      <c r="E21" s="7"/>
      <c r="F21" s="3"/>
      <c r="G21" s="3"/>
    </row>
    <row r="22" spans="1:7" ht="15.95" customHeight="1" x14ac:dyDescent="0.15">
      <c r="A22" s="5" t="s">
        <v>19</v>
      </c>
      <c r="B22" s="64">
        <v>1000</v>
      </c>
      <c r="C22" s="64">
        <v>79</v>
      </c>
      <c r="D22" s="55">
        <f t="shared" si="0"/>
        <v>921</v>
      </c>
      <c r="E22" s="7"/>
      <c r="F22" s="3"/>
      <c r="G22" s="3"/>
    </row>
    <row r="23" spans="1:7" ht="15.95" customHeight="1" x14ac:dyDescent="0.15">
      <c r="A23" s="5" t="s">
        <v>8</v>
      </c>
      <c r="B23" s="64">
        <v>450000</v>
      </c>
      <c r="C23" s="64">
        <v>162575</v>
      </c>
      <c r="D23" s="55">
        <f t="shared" si="0"/>
        <v>287425</v>
      </c>
      <c r="E23" s="7"/>
      <c r="F23" s="3"/>
      <c r="G23" s="3"/>
    </row>
    <row r="24" spans="1:7" ht="15.95" customHeight="1" x14ac:dyDescent="0.15">
      <c r="A24" s="5" t="s">
        <v>20</v>
      </c>
      <c r="B24" s="64">
        <v>300000</v>
      </c>
      <c r="C24" s="64">
        <v>0</v>
      </c>
      <c r="D24" s="55">
        <f t="shared" si="0"/>
        <v>300000</v>
      </c>
      <c r="E24" s="7"/>
      <c r="F24" s="3"/>
      <c r="G24" s="3"/>
    </row>
    <row r="25" spans="1:7" ht="15.95" customHeight="1" thickBot="1" x14ac:dyDescent="0.2">
      <c r="A25" s="20" t="s">
        <v>52</v>
      </c>
      <c r="B25" s="65">
        <f>SUM(B8,B13,B20)</f>
        <v>18737000</v>
      </c>
      <c r="C25" s="65">
        <f>SUM(C8,C13,C20)</f>
        <v>16183891</v>
      </c>
      <c r="D25" s="21">
        <f t="shared" si="0"/>
        <v>2553109</v>
      </c>
      <c r="E25" s="36"/>
      <c r="F25" s="3"/>
      <c r="G25" s="3"/>
    </row>
    <row r="26" spans="1:7" ht="17.25" customHeight="1" x14ac:dyDescent="0.15">
      <c r="A26" s="57" t="s">
        <v>49</v>
      </c>
      <c r="B26" s="66"/>
      <c r="C26" s="66"/>
      <c r="D26" s="16"/>
      <c r="E26" s="17"/>
    </row>
    <row r="27" spans="1:7" ht="15.75" customHeight="1" x14ac:dyDescent="0.15">
      <c r="A27" s="37" t="s">
        <v>51</v>
      </c>
      <c r="B27" s="15">
        <f>SUM(B28:B43)</f>
        <v>15088000</v>
      </c>
      <c r="C27" s="15">
        <f>SUM(C28:C43)</f>
        <v>12272721</v>
      </c>
      <c r="D27" s="15">
        <f>B27-C27</f>
        <v>2815279</v>
      </c>
      <c r="E27" s="7"/>
    </row>
    <row r="28" spans="1:7" ht="18" customHeight="1" x14ac:dyDescent="0.15">
      <c r="A28" s="5" t="s">
        <v>21</v>
      </c>
      <c r="B28" s="56">
        <v>3488000</v>
      </c>
      <c r="C28" s="56">
        <v>3596236</v>
      </c>
      <c r="D28" s="56">
        <f t="shared" ref="D28:D44" si="1">B28-C28</f>
        <v>-108236</v>
      </c>
      <c r="E28" s="23"/>
    </row>
    <row r="29" spans="1:7" ht="18" customHeight="1" x14ac:dyDescent="0.15">
      <c r="A29" s="18" t="s">
        <v>40</v>
      </c>
      <c r="B29" s="13">
        <v>1704000</v>
      </c>
      <c r="C29" s="13">
        <v>2022811</v>
      </c>
      <c r="D29" s="56">
        <f t="shared" si="1"/>
        <v>-318811</v>
      </c>
      <c r="E29" s="22"/>
    </row>
    <row r="30" spans="1:7" ht="18" customHeight="1" x14ac:dyDescent="0.15">
      <c r="A30" s="5" t="s">
        <v>22</v>
      </c>
      <c r="B30" s="13">
        <v>547000</v>
      </c>
      <c r="C30" s="13">
        <v>565316</v>
      </c>
      <c r="D30" s="56">
        <f t="shared" si="1"/>
        <v>-18316</v>
      </c>
      <c r="E30" s="9"/>
    </row>
    <row r="31" spans="1:7" ht="18" customHeight="1" x14ac:dyDescent="0.15">
      <c r="A31" s="5" t="s">
        <v>23</v>
      </c>
      <c r="B31" s="24">
        <v>2389000</v>
      </c>
      <c r="C31" s="24">
        <v>742467</v>
      </c>
      <c r="D31" s="56">
        <f t="shared" si="1"/>
        <v>1646533</v>
      </c>
      <c r="E31" s="25"/>
    </row>
    <row r="32" spans="1:7" ht="18" customHeight="1" x14ac:dyDescent="0.15">
      <c r="A32" s="5" t="s">
        <v>24</v>
      </c>
      <c r="B32" s="13">
        <v>830000</v>
      </c>
      <c r="C32" s="13">
        <v>648019</v>
      </c>
      <c r="D32" s="56">
        <f t="shared" si="1"/>
        <v>181981</v>
      </c>
      <c r="E32" s="9"/>
    </row>
    <row r="33" spans="1:5" ht="18" customHeight="1" x14ac:dyDescent="0.15">
      <c r="A33" s="5" t="s">
        <v>25</v>
      </c>
      <c r="B33" s="13">
        <v>868000</v>
      </c>
      <c r="C33" s="13">
        <v>1087006</v>
      </c>
      <c r="D33" s="56">
        <f t="shared" si="1"/>
        <v>-219006</v>
      </c>
      <c r="E33" s="9"/>
    </row>
    <row r="34" spans="1:5" ht="18" customHeight="1" x14ac:dyDescent="0.15">
      <c r="A34" s="5" t="s">
        <v>33</v>
      </c>
      <c r="B34" s="13">
        <v>860000</v>
      </c>
      <c r="C34" s="13">
        <v>297690</v>
      </c>
      <c r="D34" s="56">
        <f t="shared" si="1"/>
        <v>562310</v>
      </c>
      <c r="E34" s="9"/>
    </row>
    <row r="35" spans="1:5" ht="18" customHeight="1" x14ac:dyDescent="0.15">
      <c r="A35" s="5" t="s">
        <v>26</v>
      </c>
      <c r="B35" s="13">
        <v>176000</v>
      </c>
      <c r="C35" s="13">
        <v>180634</v>
      </c>
      <c r="D35" s="56">
        <f t="shared" si="1"/>
        <v>-4634</v>
      </c>
      <c r="E35" s="9"/>
    </row>
    <row r="36" spans="1:5" ht="18" customHeight="1" x14ac:dyDescent="0.15">
      <c r="A36" s="5" t="s">
        <v>27</v>
      </c>
      <c r="B36" s="13">
        <v>520000</v>
      </c>
      <c r="C36" s="13">
        <v>525050</v>
      </c>
      <c r="D36" s="56">
        <f t="shared" si="1"/>
        <v>-5050</v>
      </c>
      <c r="E36" s="9"/>
    </row>
    <row r="37" spans="1:5" ht="15.75" customHeight="1" x14ac:dyDescent="0.15">
      <c r="A37" s="5" t="s">
        <v>28</v>
      </c>
      <c r="B37" s="24">
        <v>500000</v>
      </c>
      <c r="C37" s="24">
        <v>334081</v>
      </c>
      <c r="D37" s="56">
        <f t="shared" si="1"/>
        <v>165919</v>
      </c>
      <c r="E37" s="25"/>
    </row>
    <row r="38" spans="1:5" ht="16.5" customHeight="1" x14ac:dyDescent="0.15">
      <c r="A38" s="5" t="s">
        <v>29</v>
      </c>
      <c r="B38" s="13">
        <v>2814000</v>
      </c>
      <c r="C38" s="13">
        <v>999217</v>
      </c>
      <c r="D38" s="56">
        <f t="shared" si="1"/>
        <v>1814783</v>
      </c>
      <c r="E38" s="9"/>
    </row>
    <row r="39" spans="1:5" ht="18.75" customHeight="1" x14ac:dyDescent="0.15">
      <c r="A39" s="5" t="s">
        <v>30</v>
      </c>
      <c r="B39" s="13">
        <v>43000</v>
      </c>
      <c r="C39" s="13">
        <v>42715</v>
      </c>
      <c r="D39" s="56">
        <f t="shared" si="1"/>
        <v>285</v>
      </c>
      <c r="E39" s="9"/>
    </row>
    <row r="40" spans="1:5" ht="17.25" customHeight="1" x14ac:dyDescent="0.15">
      <c r="A40" s="18" t="s">
        <v>31</v>
      </c>
      <c r="B40" s="13">
        <v>131000</v>
      </c>
      <c r="C40" s="13">
        <v>132049</v>
      </c>
      <c r="D40" s="56">
        <f>B40-C40</f>
        <v>-1049</v>
      </c>
      <c r="E40" s="9"/>
    </row>
    <row r="41" spans="1:5" ht="17.25" customHeight="1" x14ac:dyDescent="0.15">
      <c r="A41" s="18" t="s">
        <v>37</v>
      </c>
      <c r="B41" s="13"/>
      <c r="C41" s="13">
        <v>4600</v>
      </c>
      <c r="D41" s="56">
        <f>B41-C41</f>
        <v>-4600</v>
      </c>
      <c r="E41" s="9"/>
    </row>
    <row r="42" spans="1:5" ht="17.25" customHeight="1" x14ac:dyDescent="0.15">
      <c r="A42" s="18" t="s">
        <v>44</v>
      </c>
      <c r="B42" s="13">
        <v>0</v>
      </c>
      <c r="C42" s="13">
        <v>899921</v>
      </c>
      <c r="D42" s="56">
        <f t="shared" si="1"/>
        <v>-899921</v>
      </c>
      <c r="E42" s="9"/>
    </row>
    <row r="43" spans="1:5" ht="18.75" customHeight="1" thickBot="1" x14ac:dyDescent="0.2">
      <c r="A43" s="19" t="s">
        <v>32</v>
      </c>
      <c r="B43" s="67">
        <v>218000</v>
      </c>
      <c r="C43" s="67">
        <v>194909</v>
      </c>
      <c r="D43" s="58">
        <f t="shared" si="1"/>
        <v>23091</v>
      </c>
      <c r="E43" s="10"/>
    </row>
    <row r="44" spans="1:5" ht="18" customHeight="1" x14ac:dyDescent="0.15">
      <c r="A44" s="59" t="s">
        <v>50</v>
      </c>
      <c r="B44" s="28">
        <f>SUM(B45:B63)</f>
        <v>3250000</v>
      </c>
      <c r="C44" s="28">
        <f>SUM(C45:C63)</f>
        <v>2464094</v>
      </c>
      <c r="D44" s="28">
        <f t="shared" si="1"/>
        <v>785906</v>
      </c>
      <c r="E44" s="29"/>
    </row>
    <row r="45" spans="1:5" ht="18" customHeight="1" x14ac:dyDescent="0.15">
      <c r="A45" s="5" t="s">
        <v>21</v>
      </c>
      <c r="B45" s="13">
        <v>592000</v>
      </c>
      <c r="C45" s="13">
        <v>611360</v>
      </c>
      <c r="D45" s="13">
        <f>B45-C45</f>
        <v>-19360</v>
      </c>
      <c r="E45" s="30"/>
    </row>
    <row r="46" spans="1:5" ht="16.5" customHeight="1" x14ac:dyDescent="0.15">
      <c r="A46" s="18" t="s">
        <v>40</v>
      </c>
      <c r="B46" s="13">
        <v>126000</v>
      </c>
      <c r="C46" s="13">
        <v>150208</v>
      </c>
      <c r="D46" s="13">
        <f t="shared" ref="D46:D65" si="2">B46-C46</f>
        <v>-24208</v>
      </c>
      <c r="E46" s="30"/>
    </row>
    <row r="47" spans="1:5" ht="20.100000000000001" customHeight="1" x14ac:dyDescent="0.15">
      <c r="A47" s="5" t="s">
        <v>22</v>
      </c>
      <c r="B47" s="13">
        <v>93000</v>
      </c>
      <c r="C47" s="13">
        <v>96103</v>
      </c>
      <c r="D47" s="13">
        <f t="shared" si="2"/>
        <v>-3103</v>
      </c>
      <c r="E47" s="30"/>
    </row>
    <row r="48" spans="1:5" ht="20.100000000000001" customHeight="1" x14ac:dyDescent="0.15">
      <c r="A48" s="5" t="s">
        <v>23</v>
      </c>
      <c r="B48" s="13">
        <v>800000</v>
      </c>
      <c r="C48" s="13">
        <v>686327</v>
      </c>
      <c r="D48" s="13">
        <f t="shared" si="2"/>
        <v>113673</v>
      </c>
      <c r="E48" s="30"/>
    </row>
    <row r="49" spans="1:5" ht="20.100000000000001" customHeight="1" x14ac:dyDescent="0.15">
      <c r="A49" s="5" t="s">
        <v>24</v>
      </c>
      <c r="B49" s="13">
        <v>90000</v>
      </c>
      <c r="C49" s="13">
        <v>68664</v>
      </c>
      <c r="D49" s="13">
        <f t="shared" si="2"/>
        <v>21336</v>
      </c>
      <c r="E49" s="30"/>
    </row>
    <row r="50" spans="1:5" ht="20.100000000000001" customHeight="1" x14ac:dyDescent="0.15">
      <c r="A50" s="5" t="s">
        <v>25</v>
      </c>
      <c r="B50" s="13">
        <v>372000</v>
      </c>
      <c r="C50" s="13">
        <v>138179</v>
      </c>
      <c r="D50" s="13">
        <f t="shared" si="2"/>
        <v>233821</v>
      </c>
      <c r="E50" s="30"/>
    </row>
    <row r="51" spans="1:5" ht="20.100000000000001" customHeight="1" x14ac:dyDescent="0.15">
      <c r="A51" s="5" t="s">
        <v>35</v>
      </c>
      <c r="B51" s="13">
        <v>50000</v>
      </c>
      <c r="C51" s="13">
        <v>0</v>
      </c>
      <c r="D51" s="13">
        <f t="shared" si="2"/>
        <v>50000</v>
      </c>
      <c r="E51" s="30"/>
    </row>
    <row r="52" spans="1:5" ht="20.100000000000001" customHeight="1" x14ac:dyDescent="0.15">
      <c r="A52" s="5" t="s">
        <v>33</v>
      </c>
      <c r="B52" s="13">
        <v>250000</v>
      </c>
      <c r="C52" s="13">
        <v>195360</v>
      </c>
      <c r="D52" s="13">
        <f t="shared" si="2"/>
        <v>54640</v>
      </c>
      <c r="E52" s="30"/>
    </row>
    <row r="53" spans="1:5" ht="20.100000000000001" customHeight="1" x14ac:dyDescent="0.15">
      <c r="A53" s="5" t="s">
        <v>26</v>
      </c>
      <c r="B53" s="13">
        <v>19000</v>
      </c>
      <c r="C53" s="13">
        <v>19139</v>
      </c>
      <c r="D53" s="13">
        <f t="shared" si="2"/>
        <v>-139</v>
      </c>
      <c r="E53" s="30"/>
    </row>
    <row r="54" spans="1:5" ht="20.100000000000001" customHeight="1" x14ac:dyDescent="0.15">
      <c r="A54" s="5" t="s">
        <v>27</v>
      </c>
      <c r="B54" s="13">
        <v>55000</v>
      </c>
      <c r="C54" s="13">
        <v>55634</v>
      </c>
      <c r="D54" s="13">
        <f t="shared" si="2"/>
        <v>-634</v>
      </c>
      <c r="E54" s="30"/>
    </row>
    <row r="55" spans="1:5" ht="20.100000000000001" customHeight="1" x14ac:dyDescent="0.15">
      <c r="A55" s="5" t="s">
        <v>28</v>
      </c>
      <c r="B55" s="13">
        <v>135000</v>
      </c>
      <c r="C55" s="13">
        <v>0</v>
      </c>
      <c r="D55" s="13">
        <f t="shared" si="2"/>
        <v>135000</v>
      </c>
      <c r="E55" s="30"/>
    </row>
    <row r="56" spans="1:5" ht="20.100000000000001" customHeight="1" x14ac:dyDescent="0.15">
      <c r="A56" s="5" t="s">
        <v>29</v>
      </c>
      <c r="B56" s="13">
        <v>300000</v>
      </c>
      <c r="C56" s="13">
        <v>273900</v>
      </c>
      <c r="D56" s="13">
        <f t="shared" si="2"/>
        <v>26100</v>
      </c>
      <c r="E56" s="30"/>
    </row>
    <row r="57" spans="1:5" ht="20.100000000000001" customHeight="1" x14ac:dyDescent="0.15">
      <c r="A57" s="5" t="s">
        <v>30</v>
      </c>
      <c r="B57" s="13">
        <v>5000</v>
      </c>
      <c r="C57" s="13">
        <v>4525</v>
      </c>
      <c r="D57" s="13">
        <f t="shared" si="2"/>
        <v>475</v>
      </c>
      <c r="E57" s="30"/>
    </row>
    <row r="58" spans="1:5" ht="20.100000000000001" customHeight="1" x14ac:dyDescent="0.15">
      <c r="A58" s="18" t="s">
        <v>31</v>
      </c>
      <c r="B58" s="13">
        <v>14000</v>
      </c>
      <c r="C58" s="13">
        <v>13991</v>
      </c>
      <c r="D58" s="13">
        <f t="shared" si="2"/>
        <v>9</v>
      </c>
      <c r="E58" s="30"/>
    </row>
    <row r="59" spans="1:5" ht="20.100000000000001" customHeight="1" x14ac:dyDescent="0.15">
      <c r="A59" s="26" t="s">
        <v>36</v>
      </c>
      <c r="B59" s="31">
        <v>30000</v>
      </c>
      <c r="C59" s="31">
        <v>0</v>
      </c>
      <c r="D59" s="13">
        <f t="shared" si="2"/>
        <v>30000</v>
      </c>
      <c r="E59" s="32"/>
    </row>
    <row r="60" spans="1:5" ht="20.100000000000001" customHeight="1" x14ac:dyDescent="0.15">
      <c r="A60" s="26" t="s">
        <v>37</v>
      </c>
      <c r="B60" s="31">
        <v>35000</v>
      </c>
      <c r="C60" s="31">
        <v>42400</v>
      </c>
      <c r="D60" s="13">
        <f t="shared" si="2"/>
        <v>-7400</v>
      </c>
      <c r="E60" s="32"/>
    </row>
    <row r="61" spans="1:5" ht="20.100000000000001" customHeight="1" x14ac:dyDescent="0.15">
      <c r="A61" s="26" t="s">
        <v>38</v>
      </c>
      <c r="B61" s="31">
        <v>100000</v>
      </c>
      <c r="C61" s="31">
        <v>0</v>
      </c>
      <c r="D61" s="13">
        <f t="shared" si="2"/>
        <v>100000</v>
      </c>
      <c r="E61" s="32"/>
    </row>
    <row r="62" spans="1:5" ht="20.100000000000001" customHeight="1" x14ac:dyDescent="0.15">
      <c r="A62" s="26" t="s">
        <v>44</v>
      </c>
      <c r="B62" s="31">
        <v>134000</v>
      </c>
      <c r="C62" s="31">
        <v>62255</v>
      </c>
      <c r="D62" s="13">
        <f t="shared" si="2"/>
        <v>71745</v>
      </c>
      <c r="E62" s="32"/>
    </row>
    <row r="63" spans="1:5" ht="20.100000000000001" customHeight="1" x14ac:dyDescent="0.15">
      <c r="A63" s="5" t="s">
        <v>32</v>
      </c>
      <c r="B63" s="13">
        <v>50000</v>
      </c>
      <c r="C63" s="13">
        <v>46049</v>
      </c>
      <c r="D63" s="13">
        <f t="shared" si="2"/>
        <v>3951</v>
      </c>
      <c r="E63" s="30"/>
    </row>
    <row r="64" spans="1:5" ht="20.100000000000001" customHeight="1" thickBot="1" x14ac:dyDescent="0.2">
      <c r="A64" s="38" t="s">
        <v>39</v>
      </c>
      <c r="B64" s="41">
        <f>SUM(B27,B44)</f>
        <v>18338000</v>
      </c>
      <c r="C64" s="41">
        <f>SUM(C27,C44)</f>
        <v>14736815</v>
      </c>
      <c r="D64" s="41">
        <f t="shared" si="2"/>
        <v>3601185</v>
      </c>
      <c r="E64" s="42"/>
    </row>
    <row r="65" spans="1:5" ht="20.100000000000001" customHeight="1" thickBot="1" x14ac:dyDescent="0.2">
      <c r="A65" s="27" t="s">
        <v>34</v>
      </c>
      <c r="B65" s="39">
        <f>B25-B64</f>
        <v>399000</v>
      </c>
      <c r="C65" s="39">
        <f>C25-C64</f>
        <v>1447076</v>
      </c>
      <c r="D65" s="39">
        <f t="shared" si="2"/>
        <v>-1048076</v>
      </c>
      <c r="E65" s="40"/>
    </row>
    <row r="66" spans="1:5" ht="20.100000000000001" customHeight="1" x14ac:dyDescent="0.15">
      <c r="A66" s="43" t="s">
        <v>53</v>
      </c>
      <c r="B66" s="33"/>
      <c r="C66" s="33"/>
      <c r="D66" s="33"/>
      <c r="E66" s="34"/>
    </row>
    <row r="67" spans="1:5" ht="20.100000000000001" customHeight="1" x14ac:dyDescent="0.15">
      <c r="A67" s="37" t="s">
        <v>54</v>
      </c>
      <c r="B67" s="14">
        <f>B68</f>
        <v>0</v>
      </c>
      <c r="C67" s="14">
        <f>C68</f>
        <v>0</v>
      </c>
      <c r="D67" s="14">
        <f>B67-C67</f>
        <v>0</v>
      </c>
      <c r="E67" s="44"/>
    </row>
    <row r="68" spans="1:5" ht="20.100000000000001" customHeight="1" x14ac:dyDescent="0.15">
      <c r="A68" s="37" t="s">
        <v>61</v>
      </c>
      <c r="B68" s="14">
        <f>B69</f>
        <v>0</v>
      </c>
      <c r="C68" s="14">
        <f>C69</f>
        <v>0</v>
      </c>
      <c r="D68" s="14">
        <f>B68-C68</f>
        <v>0</v>
      </c>
      <c r="E68" s="30"/>
    </row>
    <row r="69" spans="1:5" ht="20.100000000000001" customHeight="1" x14ac:dyDescent="0.15">
      <c r="A69" s="60" t="s">
        <v>62</v>
      </c>
      <c r="B69" s="13">
        <v>0</v>
      </c>
      <c r="C69" s="13">
        <v>0</v>
      </c>
      <c r="D69" s="13">
        <f>B69-C69</f>
        <v>0</v>
      </c>
      <c r="E69" s="30"/>
    </row>
    <row r="70" spans="1:5" ht="20.100000000000001" customHeight="1" x14ac:dyDescent="0.15">
      <c r="A70" s="37" t="s">
        <v>55</v>
      </c>
      <c r="B70" s="14">
        <f>B71+B75</f>
        <v>372000</v>
      </c>
      <c r="C70" s="14">
        <f>C71+C75</f>
        <v>737500</v>
      </c>
      <c r="D70" s="14">
        <f>B70-C70</f>
        <v>-365500</v>
      </c>
      <c r="E70" s="44"/>
    </row>
    <row r="71" spans="1:5" ht="20.100000000000001" customHeight="1" x14ac:dyDescent="0.15">
      <c r="A71" s="37" t="s">
        <v>56</v>
      </c>
      <c r="B71" s="14">
        <f>SUM(B72:B74)</f>
        <v>372000</v>
      </c>
      <c r="C71" s="14">
        <f>SUM(C72:C74)</f>
        <v>737500</v>
      </c>
      <c r="D71" s="14">
        <f>B71-C71</f>
        <v>-365500</v>
      </c>
      <c r="E71" s="30"/>
    </row>
    <row r="72" spans="1:5" ht="20.100000000000001" customHeight="1" x14ac:dyDescent="0.15">
      <c r="A72" s="5" t="s">
        <v>63</v>
      </c>
      <c r="B72" s="13">
        <v>172000</v>
      </c>
      <c r="C72" s="13">
        <v>237500</v>
      </c>
      <c r="D72" s="24">
        <f t="shared" ref="D72:D81" si="3">B72-C72</f>
        <v>-65500</v>
      </c>
      <c r="E72" s="30"/>
    </row>
    <row r="73" spans="1:5" ht="20.100000000000001" customHeight="1" x14ac:dyDescent="0.15">
      <c r="A73" s="5" t="s">
        <v>41</v>
      </c>
      <c r="B73" s="13">
        <v>200000</v>
      </c>
      <c r="C73" s="13">
        <v>0</v>
      </c>
      <c r="D73" s="24">
        <f t="shared" si="3"/>
        <v>200000</v>
      </c>
      <c r="E73" s="30"/>
    </row>
    <row r="74" spans="1:5" ht="20.100000000000001" customHeight="1" x14ac:dyDescent="0.15">
      <c r="A74" s="69" t="s">
        <v>67</v>
      </c>
      <c r="B74" s="13">
        <v>0</v>
      </c>
      <c r="C74" s="13">
        <v>500000</v>
      </c>
      <c r="D74" s="24">
        <f t="shared" si="3"/>
        <v>-500000</v>
      </c>
      <c r="E74" s="30"/>
    </row>
    <row r="75" spans="1:5" s="62" customFormat="1" ht="20.100000000000001" customHeight="1" x14ac:dyDescent="0.15">
      <c r="A75" s="37" t="s">
        <v>57</v>
      </c>
      <c r="B75" s="14">
        <f>B76</f>
        <v>0</v>
      </c>
      <c r="C75" s="14">
        <f>C76</f>
        <v>0</v>
      </c>
      <c r="D75" s="14">
        <f t="shared" si="3"/>
        <v>0</v>
      </c>
      <c r="E75" s="61"/>
    </row>
    <row r="76" spans="1:5" ht="20.100000000000001" customHeight="1" x14ac:dyDescent="0.15">
      <c r="A76" s="5" t="s">
        <v>65</v>
      </c>
      <c r="B76" s="31">
        <v>0</v>
      </c>
      <c r="C76" s="31">
        <v>0</v>
      </c>
      <c r="D76" s="54">
        <f t="shared" si="3"/>
        <v>0</v>
      </c>
      <c r="E76" s="63"/>
    </row>
    <row r="77" spans="1:5" ht="18" customHeight="1" thickBot="1" x14ac:dyDescent="0.2">
      <c r="A77" s="38" t="s">
        <v>58</v>
      </c>
      <c r="B77" s="41">
        <f>B67-B70</f>
        <v>-372000</v>
      </c>
      <c r="C77" s="41">
        <f>C67-C70</f>
        <v>-737500</v>
      </c>
      <c r="D77" s="41">
        <f>B77-C77</f>
        <v>365500</v>
      </c>
      <c r="E77" s="42"/>
    </row>
    <row r="78" spans="1:5" ht="20.100000000000001" customHeight="1" thickBot="1" x14ac:dyDescent="0.2">
      <c r="A78" s="27" t="s">
        <v>59</v>
      </c>
      <c r="B78" s="39">
        <v>0</v>
      </c>
      <c r="C78" s="39">
        <v>0</v>
      </c>
      <c r="D78" s="39">
        <f t="shared" si="3"/>
        <v>0</v>
      </c>
      <c r="E78" s="40"/>
    </row>
    <row r="79" spans="1:5" ht="19.5" customHeight="1" thickBot="1" x14ac:dyDescent="0.2">
      <c r="A79" s="11" t="s">
        <v>60</v>
      </c>
      <c r="B79" s="46">
        <f>B65+B77</f>
        <v>27000</v>
      </c>
      <c r="C79" s="46">
        <f>C65+C77</f>
        <v>709576</v>
      </c>
      <c r="D79" s="46">
        <f t="shared" si="3"/>
        <v>-682576</v>
      </c>
      <c r="E79" s="45"/>
    </row>
    <row r="80" spans="1:5" ht="19.5" customHeight="1" thickBot="1" x14ac:dyDescent="0.2">
      <c r="A80" s="27" t="s">
        <v>42</v>
      </c>
      <c r="B80" s="39">
        <v>3389000</v>
      </c>
      <c r="C80" s="39">
        <v>3389113</v>
      </c>
      <c r="D80" s="39">
        <f t="shared" si="3"/>
        <v>-113</v>
      </c>
      <c r="E80" s="40"/>
    </row>
    <row r="81" spans="1:5" ht="18.75" customHeight="1" thickBot="1" x14ac:dyDescent="0.2">
      <c r="A81" s="27" t="s">
        <v>43</v>
      </c>
      <c r="B81" s="39">
        <f>B80+B79</f>
        <v>3416000</v>
      </c>
      <c r="C81" s="39">
        <f>C80+C79</f>
        <v>4098689</v>
      </c>
      <c r="D81" s="39">
        <f t="shared" si="3"/>
        <v>-682689</v>
      </c>
      <c r="E81" s="40"/>
    </row>
    <row r="82" spans="1:5" ht="21" customHeight="1" x14ac:dyDescent="0.15">
      <c r="E82" s="35"/>
    </row>
  </sheetData>
  <mergeCells count="3">
    <mergeCell ref="D4:E4"/>
    <mergeCell ref="A2:E2"/>
    <mergeCell ref="A3:E3"/>
  </mergeCells>
  <phoneticPr fontId="1"/>
  <pageMargins left="0.86614173228346458" right="0.74803149606299213" top="0.86614173228346458" bottom="0.98425196850393704" header="0.51181102362204722" footer="0.51181102362204722"/>
  <pageSetup paperSize="9" orientation="portrait" r:id="rId1"/>
  <headerFooter alignWithMargins="0"/>
  <rowBreaks count="1" manualBreakCount="1">
    <brk id="4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R02収支計</vt:lpstr>
      <vt:lpstr>'R02収支計'!Print_Titles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mashiko</dc:creator>
  <cp:lastModifiedBy>user</cp:lastModifiedBy>
  <cp:lastPrinted>2021-04-13T04:21:32Z</cp:lastPrinted>
  <dcterms:created xsi:type="dcterms:W3CDTF">2004-08-19T04:49:20Z</dcterms:created>
  <dcterms:modified xsi:type="dcterms:W3CDTF">2021-04-20T03:24:22Z</dcterms:modified>
</cp:coreProperties>
</file>